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41" yWindow="1650" windowWidth="10470" windowHeight="6525" tabRatio="601" activeTab="0"/>
  </bookViews>
  <sheets>
    <sheet name="total" sheetId="1" r:id="rId1"/>
    <sheet name="RESUM MENSUAL VIDRE" sheetId="2" r:id="rId2"/>
  </sheets>
  <definedNames>
    <definedName name="_xlnm.Print_Area" localSheetId="0">'total'!$A$1:$AC$702</definedName>
  </definedNames>
  <calcPr fullCalcOnLoad="1"/>
</workbook>
</file>

<file path=xl/sharedStrings.xml><?xml version="1.0" encoding="utf-8"?>
<sst xmlns="http://schemas.openxmlformats.org/spreadsheetml/2006/main" count="844" uniqueCount="636">
  <si>
    <t>Avgda Pau Casals # Pg d'en Llull</t>
  </si>
  <si>
    <t>Cami del Golf # Avgda. del Puntó</t>
  </si>
  <si>
    <t>Avgda. Rocaferrera # Pg Garrofers</t>
  </si>
  <si>
    <t>C/ del Port ( Barri Balís)</t>
  </si>
  <si>
    <t>C/Mestral # C/Garbí</t>
  </si>
  <si>
    <t>Passeig el Castanyer # C/Cadí</t>
  </si>
  <si>
    <t>Camí Premia Dalt</t>
  </si>
  <si>
    <t>C/Camelia (sota l'autopista)</t>
  </si>
  <si>
    <t>Camí a Alella # C/Aqueducte</t>
  </si>
  <si>
    <t>C/La Vinya # C/Migjorn</t>
  </si>
  <si>
    <t>C/Joan XXIII # C/Pi de la India</t>
  </si>
  <si>
    <t>C/Migjorn # C/Josep Puigoriol</t>
  </si>
  <si>
    <t>Torrent Dr.Barberà # Riera</t>
  </si>
  <si>
    <t>Psst. de la Riera # C/Can Bassols</t>
  </si>
  <si>
    <t>C/Jaques Costeau # Torrent de Sant Berger</t>
  </si>
  <si>
    <t>Passeig de la Riera # Plaça Catalunya</t>
  </si>
  <si>
    <t>Torrent de les Monges # Francesc d'Assís</t>
  </si>
  <si>
    <t>C/Pep Ventura # Tenor Viñas</t>
  </si>
  <si>
    <t>Camí a Alella, 76</t>
  </si>
  <si>
    <t>Riera # Torrent del Molí</t>
  </si>
  <si>
    <t>C/ de la Circumbal.lació # C/Barcelona</t>
  </si>
  <si>
    <t>C/Barcelona # Mariano Calviño</t>
  </si>
  <si>
    <t>C/Anselm Clave (Fibracolor)</t>
  </si>
  <si>
    <t>C/Mare de la Salut (Fibracolor)</t>
  </si>
  <si>
    <t>C/Coloma (Fibracolor)</t>
  </si>
  <si>
    <t>Cami Ral (rotonda)</t>
  </si>
  <si>
    <t xml:space="preserve">C/Girona  </t>
  </si>
  <si>
    <t>C/Castillejos, nº 1</t>
  </si>
  <si>
    <t>Camí Ral # Amadeu Vives</t>
  </si>
  <si>
    <t xml:space="preserve">C/Folch i Torres </t>
  </si>
  <si>
    <t>C/Puigvert (pàrking)</t>
  </si>
  <si>
    <t>C/Dr Fleming (pàrking)</t>
  </si>
  <si>
    <t>C/Puigvert # C/Pere Quart</t>
  </si>
  <si>
    <t>C/Amadeu Vives # C/ del Bruc</t>
  </si>
  <si>
    <t>C/Puigverd # C/ del Bruc</t>
  </si>
  <si>
    <t>C/Joan Maragall</t>
  </si>
  <si>
    <t>C/Dr. Arana # C/Tramuntana</t>
  </si>
  <si>
    <t>C/Montseny # C/Viladomat</t>
  </si>
  <si>
    <t>C/Santaigo Rusinyol # C/Alcalde Vendrell</t>
  </si>
  <si>
    <t>C/Narcis Oller</t>
  </si>
  <si>
    <t>C/Prudenci Bertrana i Goya (costat pista patinatge)</t>
  </si>
  <si>
    <t>Cámping Agora, Ctra. Hostalrich</t>
  </si>
  <si>
    <t>Urb. Niagara Park entr.Urb</t>
  </si>
  <si>
    <t>Restaurant Can Tarranc</t>
  </si>
  <si>
    <t>Hermita de Sant Ponç</t>
  </si>
  <si>
    <t>C/dels Til.lers Urb. Les Farreres</t>
  </si>
  <si>
    <t>Consell Comarcal del Maresme</t>
  </si>
  <si>
    <t xml:space="preserve"> </t>
  </si>
  <si>
    <t xml:space="preserve"> Mes :</t>
  </si>
  <si>
    <t>Dates de Recollida:</t>
  </si>
  <si>
    <t>Kgs Recollits:</t>
  </si>
  <si>
    <t>Detall de Recollides per Poblacions</t>
  </si>
  <si>
    <t>Alella</t>
  </si>
  <si>
    <t>Dies Recollida:</t>
  </si>
  <si>
    <t>Arenys de Mar</t>
  </si>
  <si>
    <t>Arenys de Munt</t>
  </si>
  <si>
    <t>Caldes d'Estrac</t>
  </si>
  <si>
    <t>Dosrius</t>
  </si>
  <si>
    <t>Malgrat de Mar</t>
  </si>
  <si>
    <t>El Masnou</t>
  </si>
  <si>
    <t>Orrius</t>
  </si>
  <si>
    <t>Palafolls</t>
  </si>
  <si>
    <t>Premià de Dalt</t>
  </si>
  <si>
    <t>Premià de Mar</t>
  </si>
  <si>
    <t>Sant Cebrià de Vallalta</t>
  </si>
  <si>
    <t>Sant Iscle de Vallalta</t>
  </si>
  <si>
    <t>Sant Pol de Mar</t>
  </si>
  <si>
    <t>Sant Vicenç de Montalt</t>
  </si>
  <si>
    <t>Santa Sussana</t>
  </si>
  <si>
    <t>Sant Andreu de Llavaneres</t>
  </si>
  <si>
    <t>Teià</t>
  </si>
  <si>
    <t>Tordera</t>
  </si>
  <si>
    <t>Població</t>
  </si>
  <si>
    <t>Dosrius-Canyamars</t>
  </si>
  <si>
    <t>Òrrius</t>
  </si>
  <si>
    <t>Santa Susanna</t>
  </si>
  <si>
    <t>St. Andreu Llavaneres</t>
  </si>
  <si>
    <t>Plaça d'Orient</t>
  </si>
  <si>
    <t>Pineda de Mar</t>
  </si>
  <si>
    <t>Pineda de mar</t>
  </si>
  <si>
    <t>Plaça de la Pagesia</t>
  </si>
  <si>
    <t>Recollida Selectiva de Vidre</t>
  </si>
  <si>
    <t xml:space="preserve">             Total de Kgs. de Vidre recollits a la comarca:</t>
  </si>
  <si>
    <t>Riera Coma Fosca # Jaume Rius i Fabra</t>
  </si>
  <si>
    <t>C/ Coll De Vendràs 2 # Torrent Comulada</t>
  </si>
  <si>
    <t>C/ de La Rasa # C/ de La Generalitat</t>
  </si>
  <si>
    <t>Hostal Sol Fina</t>
  </si>
  <si>
    <t>Plaça de la Pubilla</t>
  </si>
  <si>
    <t>Plaça d'Espanya</t>
  </si>
  <si>
    <t>Aparcament Crta. Enllaç # C/ dels Arbres</t>
  </si>
  <si>
    <t>C/ dels Batlles # Fcesc. Mas Abril</t>
  </si>
  <si>
    <t>Club Nàutic</t>
  </si>
  <si>
    <t>Hotel Gran Sol</t>
  </si>
  <si>
    <t>Passeig de la Riera, nº 32</t>
  </si>
  <si>
    <t>Castell Medieval</t>
  </si>
  <si>
    <t>Plaça de l'estació</t>
  </si>
  <si>
    <t>Platja de La Musclera-Rest Voramar</t>
  </si>
  <si>
    <t>Pla dels Frares</t>
  </si>
  <si>
    <t>C/ de les Doedes nº 2</t>
  </si>
  <si>
    <t>Urb Can Bartomet</t>
  </si>
  <si>
    <t>Entrada Urb. Sant Pol 2000</t>
  </si>
  <si>
    <t>Camp de Futbol</t>
  </si>
  <si>
    <t>Can Ginebra</t>
  </si>
  <si>
    <t>Avgda. Barcelona, nº 16</t>
  </si>
  <si>
    <t>Deixalleria</t>
  </si>
  <si>
    <t>Plaça de la Sardana</t>
  </si>
  <si>
    <t>Plaça Paisos Catalans</t>
  </si>
  <si>
    <t>Plaça del Vent</t>
  </si>
  <si>
    <t>Plaça festa de l'arbre</t>
  </si>
  <si>
    <t>N-II # Supeco</t>
  </si>
  <si>
    <t>Plaça del Carme</t>
  </si>
  <si>
    <t>Plaça de les Creus</t>
  </si>
  <si>
    <t>Rial Pascual # Ctra. D'Arenys</t>
  </si>
  <si>
    <t>C/ Brasil</t>
  </si>
  <si>
    <t>Avgda. Juan Carles I (Vell Resguard)</t>
  </si>
  <si>
    <t>Camping Masnou</t>
  </si>
  <si>
    <t>C/Almeria</t>
  </si>
  <si>
    <t>Port Marítim</t>
  </si>
  <si>
    <t>Port Marítim # Rest. Enrico</t>
  </si>
  <si>
    <t>Passeig de les Moreres</t>
  </si>
  <si>
    <t>Rest. Casa Oms</t>
  </si>
  <si>
    <t>Plaça del Rei</t>
  </si>
  <si>
    <t>Entrada Urb. Can Figueres</t>
  </si>
  <si>
    <t>Urb. Can Palau (entrada)</t>
  </si>
  <si>
    <t>C/Huguet</t>
  </si>
  <si>
    <t>Caprabo</t>
  </si>
  <si>
    <t>C/Xile (prop Camí del Mig)</t>
  </si>
  <si>
    <t>C/ de la Constitució (Col.legi Lluís Millet)</t>
  </si>
  <si>
    <t>IES Mediterrània (Avgda. Juan Carles I)</t>
  </si>
  <si>
    <t>Amadeu I(davant 19)</t>
  </si>
  <si>
    <t>Amadeu I(prop N-II)</t>
  </si>
  <si>
    <t>Plça. Ramón i Cajal (costat cementiri)</t>
  </si>
  <si>
    <t>La Carpa</t>
  </si>
  <si>
    <t>Pep Ventura # Mare de Déu de Núria</t>
  </si>
  <si>
    <t>Rest. Ravarte (NII- a 500m. de Fustes Esteve)</t>
  </si>
  <si>
    <t>Entrada Urb.Mas Carbó</t>
  </si>
  <si>
    <t>Urb.Mas Reixach-C/Ginesta#Av.Mas Reixach(Prop S.Tèc.Bosch)</t>
  </si>
  <si>
    <t>Plaça de la Infància</t>
  </si>
  <si>
    <t>Rambla Catalunya</t>
  </si>
  <si>
    <t>Rbla Àngel Guimerà (davant Parking Alella Vinicola)</t>
  </si>
  <si>
    <t>Pgte. Creu de Pedra, 41</t>
  </si>
  <si>
    <t>Ctra. Masnou (Pàrking entrada poble)</t>
  </si>
  <si>
    <t>Caves Roura</t>
  </si>
  <si>
    <t>Riera Coma Fosca 42</t>
  </si>
  <si>
    <t>Balneari Titus (dins) - NII</t>
  </si>
  <si>
    <t>Restaurant Hispania - NII</t>
  </si>
  <si>
    <t>Club Náutic</t>
  </si>
  <si>
    <t>Port (davant Rest. Posit)</t>
  </si>
  <si>
    <t>Pl.11 de Setembre (Platja Costat Port)</t>
  </si>
  <si>
    <t>Pavelló de Dosrius</t>
  </si>
  <si>
    <t>Area d'Esplai del Corredor</t>
  </si>
  <si>
    <t>Passeig Marítim (davant disco Class)</t>
  </si>
  <si>
    <t>C/ de la Masia Ribas # NII</t>
  </si>
  <si>
    <t>Camí del mig, nº 35-37 (Pavelló)</t>
  </si>
  <si>
    <t>Casa de Colònies Can Bosch</t>
  </si>
  <si>
    <t>Parc del Litoral</t>
  </si>
  <si>
    <r>
      <t xml:space="preserve">Plaça Sant Cristofor - NII </t>
    </r>
    <r>
      <rPr>
        <u val="single"/>
        <sz val="8"/>
        <rFont val="Arial"/>
        <family val="2"/>
      </rPr>
      <t>(darrera Gasolinera)</t>
    </r>
  </si>
  <si>
    <t>Torrent del Morer - NII</t>
  </si>
  <si>
    <t>Passeig Marítim (Rest. La Caleta)</t>
  </si>
  <si>
    <t>Pg. de Riera # La Rampa</t>
  </si>
  <si>
    <t>Restaurant Cambray (Torrent Mora)</t>
  </si>
  <si>
    <t>C/Esglesia # Cementiri</t>
  </si>
  <si>
    <t>Entrada Urb. Can Massuet</t>
  </si>
  <si>
    <t>Pl. Canigó (Prop. Riereta)</t>
  </si>
  <si>
    <t>C/Ramon y Cajal # C/Montserrat</t>
  </si>
  <si>
    <t>Restaurant Vila Minerva</t>
  </si>
  <si>
    <t>Pstge. Joan Matas, nº 82</t>
  </si>
  <si>
    <t>Passeig Marítim (davant Tropicana)</t>
  </si>
  <si>
    <t>Passeig Marítim (davant Hotel Tropic ParcK)</t>
  </si>
  <si>
    <t>Passeig Marítim (Hotel Montplaya)</t>
  </si>
  <si>
    <t>N-II (Mossen Cinto Verdaguer nº1)</t>
  </si>
  <si>
    <t>Torrent Can Gayó  (Entre c/Maresme i c/Agricultura)</t>
  </si>
  <si>
    <t>Port Marítim (Parking)</t>
  </si>
  <si>
    <t>Plaça de La Palmera</t>
  </si>
  <si>
    <t>Champion-Hotel Sta.Susanna Ressort # N II</t>
  </si>
  <si>
    <t>Entrada Urb. Can Gelat</t>
  </si>
  <si>
    <t>Passeig Marítim # Torrentó Can Gelat</t>
  </si>
  <si>
    <t>Hotel Tahití</t>
  </si>
  <si>
    <t>3m</t>
  </si>
  <si>
    <t>Contenidors</t>
  </si>
  <si>
    <t>Quilos</t>
  </si>
  <si>
    <t>Buidatges Realitzats</t>
  </si>
  <si>
    <t>Ratio</t>
  </si>
  <si>
    <t>Buidatges Teòrics</t>
  </si>
  <si>
    <t>Desviació</t>
  </si>
  <si>
    <t>% Sobre total</t>
  </si>
  <si>
    <t xml:space="preserve">Buidatges </t>
  </si>
  <si>
    <t>Doblatges</t>
  </si>
  <si>
    <t>TOTAL</t>
  </si>
  <si>
    <t xml:space="preserve">Quilos per </t>
  </si>
  <si>
    <t>en</t>
  </si>
  <si>
    <t>en núm.</t>
  </si>
  <si>
    <t>en servei</t>
  </si>
  <si>
    <t>Seleccionats</t>
  </si>
  <si>
    <t>contenidors</t>
  </si>
  <si>
    <t>Recollits</t>
  </si>
  <si>
    <t>Ordinaris</t>
  </si>
  <si>
    <t>REALITZAT</t>
  </si>
  <si>
    <t>buidatge</t>
  </si>
  <si>
    <t>TEORIC</t>
  </si>
  <si>
    <t>%</t>
  </si>
  <si>
    <t>buidatges</t>
  </si>
  <si>
    <t>Psg. Diputació # Plaça Reis Catòlics</t>
  </si>
  <si>
    <t>Recollida Selectiva de VIDRE</t>
  </si>
  <si>
    <t>Aparcament Bellsolell</t>
  </si>
  <si>
    <t>Carretera Torrentbó 4 (Blau Verd)</t>
  </si>
  <si>
    <t>Veïnat Torrentbó</t>
  </si>
  <si>
    <t>L'Ajup</t>
  </si>
  <si>
    <t>Aiguaviva</t>
  </si>
  <si>
    <t>Lourdes</t>
  </si>
  <si>
    <t>Avgda del Remei # C/ les Flors</t>
  </si>
  <si>
    <t>Pça Sant Carles</t>
  </si>
  <si>
    <t>Crta Enllaç # Pg. Can Balet</t>
  </si>
  <si>
    <t>Plaça de Ponent</t>
  </si>
  <si>
    <t>Carretera Torrentbó 3 (les Oliveres)</t>
  </si>
  <si>
    <t>Rambla Ferreries # Camí de St. Genís</t>
  </si>
  <si>
    <t>Gran Via # C/ de Marina</t>
  </si>
  <si>
    <t>Torrent Fontsanta</t>
  </si>
  <si>
    <t>Camí Plà de la Torreta # NII</t>
  </si>
  <si>
    <t>Camí del Plà (prop autopista)</t>
  </si>
  <si>
    <t>Barri de l'Avall (Rest.Mas Nadal)</t>
  </si>
  <si>
    <t>Riera de Sant Andreu (Can Pere Joan)</t>
  </si>
  <si>
    <t>Coma Clara Urb Can Magarola</t>
  </si>
  <si>
    <t>Urb. Tres Turons - Les Oliveres</t>
  </si>
  <si>
    <t>Urb. Tres Turons - Els Roures</t>
  </si>
  <si>
    <t>Urb. Tres Turons - Les Moreres</t>
  </si>
  <si>
    <t>C/Aranyó</t>
  </si>
  <si>
    <t>C/Lluis Millet # Torrent Umbert</t>
  </si>
  <si>
    <t>Caravaning Internacional Costa Brava</t>
  </si>
  <si>
    <t>Avgda. Costa Brava # Joan XXIII</t>
  </si>
  <si>
    <t>Urb. Can Domenech (C/Gran)</t>
  </si>
  <si>
    <t>Deixalleria (Teià, Alella, Masnou)</t>
  </si>
  <si>
    <t>Restaurant Les Palmeres</t>
  </si>
  <si>
    <t>Carretera de Premià Dalt # Camí Empredat</t>
  </si>
  <si>
    <t>Torrent Castells # Torres i Bages</t>
  </si>
  <si>
    <t>Entrada Polígon Montseny</t>
  </si>
  <si>
    <t>Plaça del Sol # Psg. Marítim</t>
  </si>
  <si>
    <t>Ctra. Sant Vicenç</t>
  </si>
  <si>
    <t>Zona Industrial</t>
  </si>
  <si>
    <t>Camí del Cementiri # Joan Miró</t>
  </si>
  <si>
    <t>Pl. de la Pagesia (Lola Anglada Soterrat)</t>
  </si>
  <si>
    <t>C/ Salvador Espriu (davant Pabelló)</t>
  </si>
  <si>
    <t>Camí de la Masia # Psstge de la Riera</t>
  </si>
  <si>
    <t>Institut Tres Turons</t>
  </si>
  <si>
    <t>Pl. de l'Església</t>
  </si>
  <si>
    <t>Torrent d'en Puig - Costat Brigada Municipal</t>
  </si>
  <si>
    <t>C/Folch i Torres (davant pavelló Margall)</t>
  </si>
  <si>
    <t>C/Barcelona</t>
  </si>
  <si>
    <t>Avgda. Montseny # Cal Raba</t>
  </si>
  <si>
    <t>Avgda. Montseny # Pablo Gernica</t>
  </si>
  <si>
    <t>Rentat de cotxes Bentzinera Cespa</t>
  </si>
  <si>
    <t>Pl. Lluis Companys</t>
  </si>
  <si>
    <t>P.Jardí (davant supermercat Suma)</t>
  </si>
  <si>
    <t>Avgda del Pins</t>
  </si>
  <si>
    <t>Urb. Mas Mora</t>
  </si>
  <si>
    <t>Urb. St. Daniel</t>
  </si>
  <si>
    <t>Rest. Can Pruna (Urb. St. Daniel)</t>
  </si>
  <si>
    <t>Urb. Niagara</t>
  </si>
  <si>
    <t>C/Doctor Fleming (costat escola Sant Josep)</t>
  </si>
  <si>
    <t>C/Cervantes</t>
  </si>
  <si>
    <t>C/Roger de flor</t>
  </si>
  <si>
    <t>Urb. Tordera Park</t>
  </si>
  <si>
    <t>Urb. Terra Brava</t>
  </si>
  <si>
    <t>Avgda. Països Catalans</t>
  </si>
  <si>
    <t>Avgda. Països Catalans (prop rotonda)</t>
  </si>
  <si>
    <t>C/Ferran Fabra, nº 31</t>
  </si>
  <si>
    <t>Camí del Mig # C/Maria Auxiliadora</t>
  </si>
  <si>
    <t>C/Camí Mas Martí</t>
  </si>
  <si>
    <t>C/Catalunya</t>
  </si>
  <si>
    <t>C/Mes</t>
  </si>
  <si>
    <t>C/Roger de Lluria</t>
  </si>
  <si>
    <t>C/Puigverd # C/Doctor Fleming</t>
  </si>
  <si>
    <t>C/Maresme # C/Xaloc</t>
  </si>
  <si>
    <t>C/Abat Escarré # Avgda.J.F.Kennedy (Camp d'Esports)</t>
  </si>
  <si>
    <t>C/Fontanils # C/Dr.Agell</t>
  </si>
  <si>
    <t>Fra Juniper Serra# Avgda. Cusí i Fortunet</t>
  </si>
  <si>
    <t>Can Teixidó # C/Jordi Basegoda i Tintó (prop NII)</t>
  </si>
  <si>
    <t>Ctra del Masnou a Granollers (davant C/Mare de Deu del Pilar)</t>
  </si>
  <si>
    <t>C/Navarra # C/St. Jordi</t>
  </si>
  <si>
    <t>Pau Estapé Maristany # C/Mongat</t>
  </si>
  <si>
    <t>C/ 1 de Maig # C/Navarra</t>
  </si>
  <si>
    <t>C/Pujades i Truch</t>
  </si>
  <si>
    <t>C/Mare de Déu del Pilar,13 (rotonda)</t>
  </si>
  <si>
    <t>C/Pintor Fortuny # C/Joan Llampalles</t>
  </si>
  <si>
    <t>C/Ventura i Gassol # C/Bilbao</t>
  </si>
  <si>
    <t>C/Dr.Oliver Gumà (prop Avgda.Joan XXIII)</t>
  </si>
  <si>
    <t>C/ El Berguedà # Pollacra Goleta)</t>
  </si>
  <si>
    <t>C/Terol # C/Montserrat Roig</t>
  </si>
  <si>
    <t>C/Ametllers # C/Montserrat Roig</t>
  </si>
  <si>
    <t>C/Torrent Vallmora,3 (al costat parc)</t>
  </si>
  <si>
    <t>Pg.Roman Fabra # Plaça Espanya)</t>
  </si>
  <si>
    <t>Club de tenis Masnou (Pg.C. Colom # C/St.Lluís)</t>
  </si>
  <si>
    <t>C/Fray Juniper Serra # Sant Sebastià</t>
  </si>
  <si>
    <t>C/Frederic Bosch # Cristofol Colom</t>
  </si>
  <si>
    <t>C/Bòvila</t>
  </si>
  <si>
    <t>C/Pintor Domènec i Ferrer # C/Navarra</t>
  </si>
  <si>
    <t>C/Fontanils # C/Mare de Déu de Núria</t>
  </si>
  <si>
    <t>C/Joan Miró (prop44)</t>
  </si>
  <si>
    <t>C/Mestres Villà # C/Mestres Villà</t>
  </si>
  <si>
    <t>C/Generalitat de Catalunya</t>
  </si>
  <si>
    <t>C/Masnou # C/Rosaleda</t>
  </si>
  <si>
    <t xml:space="preserve">C/Antoni Borrell # Pg. Ma. Estrada </t>
  </si>
  <si>
    <t>Prat de La Riba # C/Pau Piferrer</t>
  </si>
  <si>
    <t>Avgda. dels Rosers (davant C/Font)</t>
  </si>
  <si>
    <t>Torrent Vallbona # C/Heures (Pl.Drets Humans)</t>
  </si>
  <si>
    <t>Avgda. Angel Guimerà # Pàrking Ajuntament</t>
  </si>
  <si>
    <t>Urb. Mas Coll # C/de la Selva (placeta)</t>
  </si>
  <si>
    <t xml:space="preserve"> C/Bellaterra (Barri Ivars Meià)</t>
  </si>
  <si>
    <t>Rbla. Font Calda # Via Gandesa (La Serota)</t>
  </si>
  <si>
    <t>Font Calda # C/Cervantes</t>
  </si>
  <si>
    <t>Font de Cera (Crta Alella-Granollers, Km 5)</t>
  </si>
  <si>
    <t>Rest. Can Jonc (Crta Alella-Granollers, Km 4.1)</t>
  </si>
  <si>
    <t>C/Balmes # C/Sta.Eulalia</t>
  </si>
  <si>
    <t>C/Mediterrània # C/de les Mimoses (Rest. Can Sors)</t>
  </si>
  <si>
    <t>Urb. La Soleia - C/Lleida # C/ la Soleia</t>
  </si>
  <si>
    <t>C/Montserrat # Rbla. Angel Guimerà</t>
  </si>
  <si>
    <t>C/ del Rost # C/Sant Lluis</t>
  </si>
  <si>
    <t>Riera Coma Fosca # Avgda. Boronat de Comalada</t>
  </si>
  <si>
    <t>Inici C/Dr Homs</t>
  </si>
  <si>
    <t>C/St.Josep de Calassanç # Pig. Maria Estrada</t>
  </si>
  <si>
    <t>C/Josep MªFolch i Torres # Ps.Creu de Pedra</t>
  </si>
  <si>
    <t>C/Angel Guimerà # Torrent Vallbona</t>
  </si>
  <si>
    <t>C/Riera</t>
  </si>
  <si>
    <t>Plaçeta C/Figuerals (La Serreta)</t>
  </si>
  <si>
    <t>C/del Molí # C/Rosaleda (Can Sors)</t>
  </si>
  <si>
    <t>Avgda. Badalona # Avgda.dels Rosers</t>
  </si>
  <si>
    <t>C/Pompeu Fabra # C/Malgrat</t>
  </si>
  <si>
    <t>Riera Bisbe Pol # Riera Pare Fita</t>
  </si>
  <si>
    <t>Riera del pare Fita, nº 93 # C/Montserrat (Caixa Laietana)</t>
  </si>
  <si>
    <t xml:space="preserve">Plaça de l'Estació (Pl. del Molí de Mar # NII) </t>
  </si>
  <si>
    <t>Esculptor Pau Costa # Arquitecte Gaudí (Plça. De les Olles)</t>
  </si>
  <si>
    <t>Avgda.Catalunya (prop NII)</t>
  </si>
  <si>
    <t>C/ De l'Olivar # C/Plana del Paraiso</t>
  </si>
  <si>
    <t>C/ de les Doedes nº 64 # C/Barcelona</t>
  </si>
  <si>
    <t>C/ d'Avall, nº8</t>
  </si>
  <si>
    <t>Rieral de Sa Clavella # C/Anna Mª Ravell</t>
  </si>
  <si>
    <t>C/Doedes,74 # Pg. De Ronda</t>
  </si>
  <si>
    <t>C/Barelona # Riera Pare Fita</t>
  </si>
  <si>
    <t>C/Sta. Clara (dins Asil d'avis Can Torrent)</t>
  </si>
  <si>
    <t>C/Vallmitjana -Cementiri</t>
  </si>
  <si>
    <t>Càmping Toro Azul</t>
  </si>
  <si>
    <t>Pare Fita,81 (Grup Lourdes) # C/Arxipreste Rigau</t>
  </si>
  <si>
    <t>Riera Pare Fita,61 # C/Sta.Clara</t>
  </si>
  <si>
    <t>Avgda. Catalunya,10 (Hotel Carles I)</t>
  </si>
  <si>
    <t>C/Doedes,55 # Pl.de la Mare Montalt</t>
  </si>
  <si>
    <t>Urb. Les Roses (C/Joan Monjo i Pons)</t>
  </si>
  <si>
    <t>Urb. Les Vil.les (al costat transformador)</t>
  </si>
  <si>
    <t>C/Anselm Clavé # N-II</t>
  </si>
  <si>
    <t>Avgda. Mediterrània (Urb. Les Carolines)</t>
  </si>
  <si>
    <t>Avgda. dels Albers # Avgda. dels Pins</t>
  </si>
  <si>
    <t>Avgda. del Remei (Urb. La Victoria)</t>
  </si>
  <si>
    <t>Camí Can Quintana # Horts del Bisbe</t>
  </si>
  <si>
    <t>Riera de Caldetes (davant Tennis)</t>
  </si>
  <si>
    <t>Colonia Andersen (Avgda Andersen # Riera de Torrenbò)</t>
  </si>
  <si>
    <t>Torrent d'en Terra (pàrquing costat Institut)</t>
  </si>
  <si>
    <t>Passeig Juan XXIII  (entrada del poble)</t>
  </si>
  <si>
    <t>Carretera Torrentbó 1 (Pge. Atmellers)</t>
  </si>
  <si>
    <t>Urb. La Creueta-Plaça del Pi (C/ Mestral)</t>
  </si>
  <si>
    <t>Urb. La Creueta (zona pins)</t>
  </si>
  <si>
    <t>Can Sagrera (autopista)</t>
  </si>
  <si>
    <t>Avgda St. Jordi (davant Poliesportiu)</t>
  </si>
  <si>
    <t>C/ de La Generalitat, 13</t>
  </si>
  <si>
    <t>Rbl. de l'Eixample # C/Panagall (costat font)</t>
  </si>
  <si>
    <t>Crta. St. Celoni # C/Josep Plà</t>
  </si>
  <si>
    <t>C/Lluís Companys # C/Joan Maragall</t>
  </si>
  <si>
    <t>C/de Lourdes # C/Joan de Tours</t>
  </si>
  <si>
    <t>Urb. Collsacreu (entrada)</t>
  </si>
  <si>
    <t>C/Sant Antoni Mª Claret # Pge Àusias March</t>
  </si>
  <si>
    <t>Avgda.St.Jordi # C/Joan Miró</t>
  </si>
  <si>
    <t>Riera de Caldetes # C/Verge  de la Mercè</t>
  </si>
  <si>
    <t>Riera de Caldetes # C/Església</t>
  </si>
  <si>
    <t>Riera de Caldetes,48 # Pàrking</t>
  </si>
  <si>
    <t>Camí Ral # Baixada de l'estació</t>
  </si>
  <si>
    <t>Ctra. De St. Vicenç # N-II</t>
  </si>
  <si>
    <t>C/Fornaca</t>
  </si>
  <si>
    <t>Crta B-510 Entrada Poble (parada bus)</t>
  </si>
  <si>
    <t>C/Mossen Jacient Verdaguer, nº 10</t>
  </si>
  <si>
    <t>C/Salvador Dalí, nº 4</t>
  </si>
  <si>
    <t>Canyamars (C/ Major nº 4)</t>
  </si>
  <si>
    <t>Canyamars (Alberg Mas Silvestre)</t>
  </si>
  <si>
    <t>Urb. Can Massuet (Avga. Can Massuet # C/Tarragona)</t>
  </si>
  <si>
    <t>Urb.Can Massuet (zona Esportiva)</t>
  </si>
  <si>
    <t>Urb.Can Massuet (Avgda.Corredor # C/Llinars)</t>
  </si>
  <si>
    <t>Urb.Can Massuet (C/Can Domingo)</t>
  </si>
  <si>
    <t>C/Carme # C/Abat Oliba (Pl.Pere III)</t>
  </si>
  <si>
    <t>C/ de la LLibertat # C/St. Elm</t>
  </si>
  <si>
    <t>C/Girona # Pl.Fèlix Cardona</t>
  </si>
  <si>
    <t>C/Caracas # C/Josep Caralt</t>
  </si>
  <si>
    <t>C/Colom (prop Hotel Luna Park)</t>
  </si>
  <si>
    <t>Avgda. Païssos Catalans # Avgda. Barcelona</t>
  </si>
  <si>
    <t>Passeig Marítim # Avgda. Països Catalans</t>
  </si>
  <si>
    <t>C/St Esteve # C/Escoles (pàrking Renfe)</t>
  </si>
  <si>
    <t>Avgda. Barcelona # Avgda. Bon Pastor</t>
  </si>
  <si>
    <t>C/Germanes Torrell,4 # C/Fonlladosa</t>
  </si>
  <si>
    <t>C/Joaquim Ruyra # C/Girona</t>
  </si>
  <si>
    <t>Avgda.Costa Brava # C/Can Feliciano (Hospital)</t>
  </si>
  <si>
    <t>Pujada del Castell # C/Girona</t>
  </si>
  <si>
    <t>Avgda.Costa Brava # C/Canigo</t>
  </si>
  <si>
    <t>C/Riu Besos # C/Montseny</t>
  </si>
  <si>
    <t>C/Florencia # C/Cadí</t>
  </si>
  <si>
    <t>C/Alexander Felming (porta darrera Nazaret)</t>
  </si>
  <si>
    <t>C/Narcis Monturiol (carreró perpendicular)</t>
  </si>
  <si>
    <t>Verge de Montserrat # Avgda. Tarragona</t>
  </si>
  <si>
    <t>C/Santiago Rusinyol # C/Camprubi</t>
  </si>
  <si>
    <t>C/Manel de Falla # C/Salvador Espriu</t>
  </si>
  <si>
    <t>C/Lleida (Rotonda)</t>
  </si>
  <si>
    <t>Avgda.Costa Brava # C/Joan Esquena i Torró</t>
  </si>
  <si>
    <t>C/Camí Nou (davant Mercat Municipal)</t>
  </si>
  <si>
    <t>Avgda. Verge de Montserrat # Pg.Joan Maragall</t>
  </si>
  <si>
    <t>Avgda. Costa Brava (davant carreró sortida cases)</t>
  </si>
  <si>
    <t xml:space="preserve">C/Manel   </t>
  </si>
  <si>
    <t>Pl.St.Andreu # Ctra. de la Roca (Ajuntament)</t>
  </si>
  <si>
    <t>Rbla d'Òrrius # C.E.P. Francesc Macià</t>
  </si>
  <si>
    <t>C/Montserrat</t>
  </si>
  <si>
    <t>C/Cementiri # El Mirador</t>
  </si>
  <si>
    <t>Camí de St.Bertomeu # C/Oliveres</t>
  </si>
  <si>
    <r>
      <t>Càmping Club St. Genis</t>
    </r>
    <r>
      <rPr>
        <u val="single"/>
        <sz val="10"/>
        <rFont val="Helv"/>
        <family val="0"/>
      </rPr>
      <t xml:space="preserve"> (entrada)</t>
    </r>
  </si>
  <si>
    <t>Entrada Urb Ciutat Jardi (Avgda. de Les Flors)</t>
  </si>
  <si>
    <t>Sant Genís de Palafolls (Masia Gibert)</t>
  </si>
  <si>
    <t>Sant Genís de Palafolls (Pl.Sant Genís)</t>
  </si>
  <si>
    <t>C/Sindicat # Plaça Dr Torner</t>
  </si>
  <si>
    <r>
      <t>Riera de la Burgasa # C/Mas Pinell</t>
    </r>
    <r>
      <rPr>
        <u val="single"/>
        <sz val="11"/>
        <rFont val="Arial"/>
        <family val="2"/>
      </rPr>
      <t xml:space="preserve"> </t>
    </r>
    <r>
      <rPr>
        <u val="single"/>
        <sz val="10"/>
        <rFont val="Arial"/>
        <family val="2"/>
      </rPr>
      <t>(prop Pavelló)</t>
    </r>
  </si>
  <si>
    <r>
      <t xml:space="preserve">Pl. Comas </t>
    </r>
    <r>
      <rPr>
        <u val="single"/>
        <sz val="8"/>
        <rFont val="Arial"/>
        <family val="2"/>
      </rPr>
      <t>(C/Girona)</t>
    </r>
  </si>
  <si>
    <t>Plaça Mas Tit # C/Joan XXIII</t>
  </si>
  <si>
    <t>C/Mas Pinell # Parc de les Esplanes</t>
  </si>
  <si>
    <t>Barri Sant Lluís (Avgda. Ítaca # Avgda.del Mar)</t>
  </si>
  <si>
    <t>Barri Sant Lluís (Plaça Fassola # C/St.Miquel)</t>
  </si>
  <si>
    <r>
      <t>Càmping Caravaning St. Genís</t>
    </r>
    <r>
      <rPr>
        <u val="single"/>
        <sz val="10"/>
        <rFont val="Arial"/>
        <family val="2"/>
      </rPr>
      <t xml:space="preserve"> (INTERIOR)</t>
    </r>
  </si>
  <si>
    <t>C/Francesc Maciá (davant Esglèsia)</t>
  </si>
  <si>
    <t>C/Girona # Avgda. Pau Casals</t>
  </si>
  <si>
    <t>Pl. Francesc Macià (davant Pl.Forum Palatiolo)</t>
  </si>
  <si>
    <t>Plaça de la República # Avgda. Mediterrani</t>
  </si>
  <si>
    <t>Avgda. Generalitat # C/Cisneros</t>
  </si>
  <si>
    <t>Plaça del Pilar</t>
  </si>
  <si>
    <t>C/Tarragona # C/Tribala</t>
  </si>
  <si>
    <t>Plaça de les Palmeres</t>
  </si>
  <si>
    <t>Avgda. Montserrat # Plaça de Sant Pere</t>
  </si>
  <si>
    <t>C/Comptal # C/Mar</t>
  </si>
  <si>
    <t>C/Angel Guimerà # Passeig Maritim</t>
  </si>
  <si>
    <t>C/Montpalau</t>
  </si>
  <si>
    <t>C/Església # C/Lleida</t>
  </si>
  <si>
    <t>C/Diputació</t>
  </si>
  <si>
    <t>C/Girona # C/Santiago Russiñol</t>
  </si>
  <si>
    <t>Avgda. dels Tarongers</t>
  </si>
  <si>
    <t>C/Narcis Monturiol # C/Camós</t>
  </si>
  <si>
    <t>C/Nonell # Bingo</t>
  </si>
  <si>
    <t>C/Vives # C/Muntané</t>
  </si>
  <si>
    <t>C/Sevilla</t>
  </si>
  <si>
    <t>C/Benavente # C/Marconi</t>
  </si>
  <si>
    <t>C/Anoia # C/Maresme</t>
  </si>
  <si>
    <t>C/Illes Balears (costat cementiri)</t>
  </si>
  <si>
    <t>C/Nonell (Urb.Pinemar)</t>
  </si>
  <si>
    <t>C/Martí Alzina</t>
  </si>
  <si>
    <t>C/Claudio Coello (Urb.Can Cornet)</t>
  </si>
  <si>
    <t>Pàrking davant Hotel Paradis</t>
  </si>
  <si>
    <t>C/Colon, nº 60</t>
  </si>
  <si>
    <t>Institut Joan Corominas (C/Extremadura)</t>
  </si>
  <si>
    <t>C/Mossèn Cinto Verdaguer (Escola Sant Jordi)</t>
  </si>
  <si>
    <t>C/Rosselló # C/Pallars</t>
  </si>
  <si>
    <t>C/St.Antoni # C/St.Jordi</t>
  </si>
  <si>
    <t>Avgda.Hispanitat # Cisneros</t>
  </si>
  <si>
    <t>C/Noguera # C/Mèxic</t>
  </si>
  <si>
    <t>Riera de Premià # C/del Sant Crist</t>
  </si>
  <si>
    <t>Carretera de Premià # C/Joan Maragall</t>
  </si>
  <si>
    <t>Riera de Premià # C/del Vogi</t>
  </si>
  <si>
    <t>C/Cisa # Baixada Ermita de la Cisa</t>
  </si>
  <si>
    <t>Ptge.Geranis # Torrent Castells - Barri del Remei</t>
  </si>
  <si>
    <t>C/Abat Escarré # C/Xavier Vilanova - Urb Can Vila</t>
  </si>
  <si>
    <t>Avgda. Catalunya # C/Montseny</t>
  </si>
  <si>
    <t>Torrent Rafael Ramos # C/Penedes</t>
  </si>
  <si>
    <t>Torrent de  Santa Anna (costat Pista Esportiva)</t>
  </si>
  <si>
    <t>Via Primília # C/Barcelona</t>
  </si>
  <si>
    <t>Via Primília # C/Lleida</t>
  </si>
  <si>
    <t>Via Primília # Torrent Fontsanta</t>
  </si>
  <si>
    <t>Crta Vilassar de Dalt # C/Miramar</t>
  </si>
  <si>
    <t>C/Clavells # C/Llessamens (Barri del Remei)</t>
  </si>
  <si>
    <t>C/Pere Mas Riera (Rest Cal Músic)</t>
  </si>
  <si>
    <t>Pl. Mare de Déu del Remei # Torrent Castells (B. del Remei)</t>
  </si>
  <si>
    <t>C/ de St. Cristofor # Plaça Nova</t>
  </si>
  <si>
    <t>C/Montserrat # C/Elisenda de Montcada</t>
  </si>
  <si>
    <t>C/Indústria # Ctra.Premià de Dalt</t>
  </si>
  <si>
    <t>Camí Ral # C/Camp de Mar</t>
  </si>
  <si>
    <t>C/Doctor Martí Casas, nº 30</t>
  </si>
  <si>
    <t>C/Terra Alta, nº 2</t>
  </si>
  <si>
    <t>C/Rafael de Casanovas</t>
  </si>
  <si>
    <t>C/Pau Roig # C/R. de Penyafort</t>
  </si>
  <si>
    <t>C/Cinto Verdaguer # B.Roca</t>
  </si>
  <si>
    <t>C/ de la Mercé, nº 68 # C/Ramon Llull</t>
  </si>
  <si>
    <t>C/Ramón i Cajal</t>
  </si>
  <si>
    <t>Avgda. Torrent Castell # Gran Via</t>
  </si>
  <si>
    <t>Passeig de Circumval.lació # C/St.Ferran</t>
  </si>
  <si>
    <t xml:space="preserve">Riera de Premià # Gran Via, nº 102 </t>
  </si>
  <si>
    <t>Gran Via # Pl.Països Catalans</t>
  </si>
  <si>
    <t xml:space="preserve">C/Ramón Llull # C/Gran Via </t>
  </si>
  <si>
    <t>Passatge Burriac # C/Elisenda de Montcada</t>
  </si>
  <si>
    <t>C/Cinto Verdaguer # C/Joan Prim</t>
  </si>
  <si>
    <t>C/Torrent de Santa Anna # Torrent Fontsanta</t>
  </si>
  <si>
    <t xml:space="preserve">Passatge Manent # Gran Via </t>
  </si>
  <si>
    <t>C/Abat Oliva # C/St.Lluc</t>
  </si>
  <si>
    <t>C/Elisenda de Montcada # C/Lourdes</t>
  </si>
  <si>
    <t>C/Abat Oliva # C/Milà i Fontanals</t>
  </si>
  <si>
    <t>Torrent Malet # Entic Borras (Mossos d'esquadra)</t>
  </si>
  <si>
    <t>Avgda. Maresme (Esplanada)</t>
  </si>
  <si>
    <t>Urb Castella d'Indies (C/Ametller # C/Gregal)</t>
  </si>
  <si>
    <t>Urb Castella d'Indies (C/Puigmal)</t>
  </si>
  <si>
    <t>C/Baix Montseny</t>
  </si>
  <si>
    <t>Urb. Vistamar (Cami Mirador de Grimola)</t>
  </si>
  <si>
    <t>C/ de la Font # Plaça de l'esglesia</t>
  </si>
  <si>
    <t>C/Maresme (davant Rest. Baix  Montseny)</t>
  </si>
  <si>
    <t>Direcció Càmping Berneda</t>
  </si>
  <si>
    <t>Urb Vistamar (C/Camí de Canet)</t>
  </si>
  <si>
    <t>Urb.Font del Montnegre (C/Maspons)</t>
  </si>
  <si>
    <t>Barri can Solé (C/Dr Barri # C/Aranyó)</t>
  </si>
  <si>
    <t>C/Generalitat # C/Sta. Victoria</t>
  </si>
  <si>
    <t>C/Francesc Macià</t>
  </si>
  <si>
    <t>C/ de les escoles</t>
  </si>
  <si>
    <t>Rest el Molí (Betzinera)</t>
  </si>
  <si>
    <t>Placeta del Cau (C/Roger de Flor # C/St.Pau)</t>
  </si>
  <si>
    <t>C/Tobella # C/Nou</t>
  </si>
  <si>
    <t>C/J. Verdaguer # Sant Jaume</t>
  </si>
  <si>
    <t>NII # C/Sta. Victoria</t>
  </si>
  <si>
    <t>Plça. Anselm Clavé (Kiosc)</t>
  </si>
  <si>
    <t>C/Sot de la Coma # C/Joan Corominas</t>
  </si>
  <si>
    <t>C/Ntra. Sra. de Montserrat, nº 25 # Sindicat</t>
  </si>
  <si>
    <t>C/ de la Fragata Numància # Verge de La Mercè</t>
  </si>
  <si>
    <t>C/Bonavista- NII</t>
  </si>
  <si>
    <t>C/Manzanillo  # C/Bonavista</t>
  </si>
  <si>
    <t>C/Amadeo Vives # Avgda. Russinyol</t>
  </si>
  <si>
    <r>
      <t xml:space="preserve">Camí del Pi # C /Joan Maragall </t>
    </r>
    <r>
      <rPr>
        <u val="single"/>
        <sz val="10"/>
        <rFont val="Arial"/>
        <family val="2"/>
      </rPr>
      <t>(cementiri)</t>
    </r>
  </si>
  <si>
    <t>C/Garbi # Crta. Vella</t>
  </si>
  <si>
    <t>C/ Jaume Balmes # C/Mn.J.Estanyol</t>
  </si>
  <si>
    <t>Crta. de St.Cebrià # JM tarridas</t>
  </si>
  <si>
    <t>C/Jaume I # NII (costat Sot del Morer)</t>
  </si>
  <si>
    <t>C/Joan Corominas # Pl. del Mirador</t>
  </si>
  <si>
    <t>C/Costa Brava (davant bar La Terraza)</t>
  </si>
  <si>
    <t>C/Joan Maragall # C/Mercé Rodoreda</t>
  </si>
  <si>
    <t>C/Santiago Rusinyol # C/Jessamins</t>
  </si>
  <si>
    <t>C/Carles Buhigas</t>
  </si>
  <si>
    <t>C/Josep Brunet</t>
  </si>
  <si>
    <t>C/ del Mediterrani # C/ de la Torrassa</t>
  </si>
  <si>
    <t>Avgda. Montaltnou # C/Terral</t>
  </si>
  <si>
    <t>C/ de les Escoles (pàrking)</t>
  </si>
  <si>
    <t>C/Olivers # C/ de les Palmeres</t>
  </si>
  <si>
    <t>C/ dels Avets # C/Bellresguard</t>
  </si>
  <si>
    <t>Passeig Marítim (costat Pas Sota Via)</t>
  </si>
  <si>
    <t>Restaurant el Marial</t>
  </si>
  <si>
    <t>C/de la Pau # C/Maregassa</t>
  </si>
  <si>
    <t>C/Puigmal # C/Montseny (Plça. Ajardinada)</t>
  </si>
  <si>
    <t>C/Grèbol</t>
  </si>
  <si>
    <t>C/Avets # Passeig dels Pins</t>
  </si>
  <si>
    <t>Riera del Gorg # Avgda. Toni Sors (Centre Civic)</t>
  </si>
  <si>
    <t>Susan Park (Entr. Urb) N II</t>
  </si>
  <si>
    <t>Can Torrent (Entr. Urb) N II</t>
  </si>
  <si>
    <t>C/ del Bou # C/La Vall</t>
  </si>
  <si>
    <t>C/del Bou # C/Guilleries (Parc del Colomer)</t>
  </si>
  <si>
    <t>Plça. Corratge (costat N-II)</t>
  </si>
  <si>
    <t>Crta Vella (darrera Champion)</t>
  </si>
  <si>
    <t>C/Marina # Torrentó Gelat</t>
  </si>
  <si>
    <t>Avgda. Mª Deu Montserrat (casal d'avis)</t>
  </si>
  <si>
    <t>Pstge J.Matas # C/P.Masriera (Casal familiar)</t>
  </si>
  <si>
    <t>Avgda. Sant Andreu (Rest. Castell de Mar)</t>
  </si>
  <si>
    <t>Pg Jaume Brutau (part baixa Pàrking)</t>
  </si>
  <si>
    <t>Pg Jaume Brutau (part alta Pàrking)</t>
  </si>
  <si>
    <t>Passeig de la Riera # Camí de Can Pi</t>
  </si>
  <si>
    <t>Traves Sant Pere # N-II (Estació Renfe)</t>
  </si>
  <si>
    <t>Passeig de la Riera # C/Mestral</t>
  </si>
  <si>
    <t>Baixada de la Torre Gran # Avgda. S.Andreu</t>
  </si>
  <si>
    <t>Avgda.Can Sanç (costat tennis)</t>
  </si>
  <si>
    <t>C/Castell #C/ de la Fornada</t>
  </si>
  <si>
    <t>C/Maresme (davant de la Citroen)</t>
  </si>
  <si>
    <t>Darrera de la Plaça de Església</t>
  </si>
  <si>
    <t>C/Alexander Fleming # C/Juan Ramon</t>
  </si>
  <si>
    <t>C/Escultor Clarà # Plaça de les Mines</t>
  </si>
  <si>
    <t>Bombers</t>
  </si>
  <si>
    <t>Pàrking Nacional (prop pont)</t>
  </si>
  <si>
    <t>C/Doctor Arana # C/Gral Prim</t>
  </si>
  <si>
    <t>SOT</t>
  </si>
  <si>
    <t>C/Aragó</t>
  </si>
  <si>
    <t>Parc l'Amistat (darrera l'Esplai)</t>
  </si>
  <si>
    <t>Baixador Ocata (al final del puerto)</t>
  </si>
  <si>
    <t>Camí de la Esglesia antiga # Cementeri</t>
  </si>
  <si>
    <t>C/Esglesia, 24</t>
  </si>
  <si>
    <t>C/Alenxandre Verges</t>
  </si>
  <si>
    <t>C/Minerva, 18</t>
  </si>
  <si>
    <t>Avgda. Can Sans (pàrking estació)</t>
  </si>
  <si>
    <t>C/Llevant</t>
  </si>
  <si>
    <t>Camí de Balís # N II</t>
  </si>
  <si>
    <t>Avgda. Can Sans, 115</t>
  </si>
  <si>
    <t>Camí del Sot, s/n (Tennis Park)</t>
  </si>
  <si>
    <t>Passeig de la Gleva (Instittut)</t>
  </si>
  <si>
    <t>C/inmaculada (Al final direcció Camí Hortsavinyà)</t>
  </si>
  <si>
    <t>------------------------</t>
  </si>
  <si>
    <t>-----------------------------</t>
  </si>
  <si>
    <t>---------------------------------------</t>
  </si>
  <si>
    <t>Passeig Bell Aire (Rest Masia Bartrés)</t>
  </si>
  <si>
    <t>Passeig Can Balet- Pavello Municipal</t>
  </si>
  <si>
    <t>Passeig Coromina # C/ de la Cisa</t>
  </si>
  <si>
    <r>
      <t xml:space="preserve">C/ de la Unió # C/Joan Prim </t>
    </r>
    <r>
      <rPr>
        <u val="single"/>
        <sz val="8"/>
        <rFont val="Arial"/>
        <family val="2"/>
      </rPr>
      <t>(Pl.Països Catalans)</t>
    </r>
  </si>
  <si>
    <r>
      <t>C/Santiago Russinyol #</t>
    </r>
    <r>
      <rPr>
        <u val="single"/>
        <sz val="9"/>
        <rFont val="Arial"/>
        <family val="2"/>
      </rPr>
      <t xml:space="preserve"> Plaça Dr.Ferràn</t>
    </r>
  </si>
  <si>
    <t>Gran Via, 70 # Crta. de Premià de Dalt</t>
  </si>
  <si>
    <t>C/Enric Borràs # Avgda.Torrent Castells</t>
  </si>
  <si>
    <t xml:space="preserve"> Passeig de les Alzines (Camp futbol)</t>
  </si>
  <si>
    <t>Avgda. Sant Andreu (Les Lloses)</t>
  </si>
  <si>
    <t>Avgda. Rocaferrera # Pg. de la Plana</t>
  </si>
  <si>
    <t>Avgda. de la Cornisa # Can Bacardi</t>
  </si>
  <si>
    <t>C/St. Cosme (darrera Rest. Can Martí)</t>
  </si>
  <si>
    <r>
      <t>Urb. Castella d'Indies (Avgda.Maresme #</t>
    </r>
    <r>
      <rPr>
        <u val="single"/>
        <sz val="8"/>
        <rFont val="Arial"/>
        <family val="2"/>
      </rPr>
      <t xml:space="preserve"> Rest.Los Arcos)</t>
    </r>
  </si>
  <si>
    <t>Urb. Vistamar  (Sot de les Ginesteres # Cami Canet)</t>
  </si>
  <si>
    <t>C/Dr Barri,  25</t>
  </si>
  <si>
    <t>C/Onze de Setembre #  Sot de la Coma</t>
  </si>
  <si>
    <t>C/ de l'Arboç, 34</t>
  </si>
  <si>
    <t>C/ del Mediterrani # C/Costa Daurada,</t>
  </si>
  <si>
    <t>Riera de Torrentbo, 10</t>
  </si>
  <si>
    <t>Riera de Torrentbo, 2</t>
  </si>
  <si>
    <t>Rambla Montnegre # C/Can Font</t>
  </si>
  <si>
    <t>Alella Park (Pedrera)</t>
  </si>
  <si>
    <t>C/Maresme # C/Africa</t>
  </si>
  <si>
    <t>Riera Coma Fosca # C/Comas Esglèsia</t>
  </si>
  <si>
    <t>Urb. Can Teixidó (C/Pirineu)</t>
  </si>
  <si>
    <t>Riera de Caldetes # C/El callao</t>
  </si>
  <si>
    <t>Canyamars (C/Major nº 39)</t>
  </si>
  <si>
    <t>Barri Palomers (C/Isaac Albeniz # Avgda.Costa Brava)</t>
  </si>
  <si>
    <t>Camí del Pla # C/Eivissa</t>
  </si>
  <si>
    <t>Barri  Viader (C/ St.Genis # C/de St.Roc)</t>
  </si>
  <si>
    <t>Plaça del Estatut</t>
  </si>
  <si>
    <t>Passeig Marítim # C/Camos</t>
  </si>
  <si>
    <t>Passeig Sant Joan</t>
  </si>
  <si>
    <t>C/Merce de la Vergé</t>
  </si>
  <si>
    <t>La Cotosa - Camí La Laia Rosa</t>
  </si>
  <si>
    <t>Camí Yeguada Aristos</t>
  </si>
  <si>
    <t>Psge de les Monges (prop Magatzem Municipal))</t>
  </si>
  <si>
    <t>Passeig de les Alzines (camp de futbol)</t>
  </si>
  <si>
    <t>Camí de la Masia # Camí de Balís</t>
  </si>
  <si>
    <t>Camí de la Masia # C/ de L'Olivera</t>
  </si>
  <si>
    <t>Parc dels Geganters</t>
  </si>
  <si>
    <t>JUNY 2006</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</si>
</sst>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0_)"/>
    <numFmt numFmtId="189" formatCode="0.0_)"/>
    <numFmt numFmtId="190" formatCode="General_)"/>
    <numFmt numFmtId="191" formatCode="\c\o\n\t"/>
    <numFmt numFmtId="192" formatCode="0.0"/>
    <numFmt numFmtId="193" formatCode="0.00_)"/>
    <numFmt numFmtId="194" formatCode="0.000_)"/>
    <numFmt numFmtId="195" formatCode="0.0000_)"/>
    <numFmt numFmtId="196" formatCode="d/m"/>
    <numFmt numFmtId="197" formatCode="0.000"/>
    <numFmt numFmtId="198" formatCode="0.0000"/>
    <numFmt numFmtId="199" formatCode="#,##0\ _p_t_a"/>
  </numFmts>
  <fonts count="39">
    <font>
      <sz val="12"/>
      <name val="Arial"/>
      <family val="2"/>
    </font>
    <font>
      <b/>
      <sz val="10"/>
      <name val="Arial"/>
      <family val="0"/>
    </font>
    <font>
      <i/>
      <sz val="10"/>
      <name val="Arial"/>
      <family val="0"/>
    </font>
    <font>
      <b/>
      <i/>
      <sz val="10"/>
      <name val="Arial"/>
      <family val="0"/>
    </font>
    <font>
      <sz val="14"/>
      <name val="Arial"/>
      <family val="2"/>
    </font>
    <font>
      <sz val="8"/>
      <name val="Arial"/>
      <family val="2"/>
    </font>
    <font>
      <i/>
      <sz val="14"/>
      <name val="Arial"/>
      <family val="2"/>
    </font>
    <font>
      <u val="single"/>
      <sz val="10"/>
      <name val="Arial"/>
      <family val="2"/>
    </font>
    <font>
      <b/>
      <sz val="24"/>
      <name val="Arial"/>
      <family val="2"/>
    </font>
    <font>
      <sz val="16"/>
      <name val="Arial"/>
      <family val="2"/>
    </font>
    <font>
      <sz val="18"/>
      <name val="Arial"/>
      <family val="2"/>
    </font>
    <font>
      <sz val="12"/>
      <color indexed="9"/>
      <name val="Arial"/>
      <family val="2"/>
    </font>
    <font>
      <sz val="12"/>
      <color indexed="10"/>
      <name val="Arial"/>
      <family val="2"/>
    </font>
    <font>
      <b/>
      <u val="single"/>
      <sz val="18"/>
      <name val="Arial"/>
      <family val="2"/>
    </font>
    <font>
      <sz val="12"/>
      <color indexed="29"/>
      <name val="Arial"/>
      <family val="2"/>
    </font>
    <font>
      <i/>
      <sz val="10"/>
      <color indexed="29"/>
      <name val="Arial"/>
      <family val="2"/>
    </font>
    <font>
      <sz val="12"/>
      <color indexed="24"/>
      <name val="Arial"/>
      <family val="2"/>
    </font>
    <font>
      <sz val="12"/>
      <color indexed="17"/>
      <name val="Arial"/>
      <family val="2"/>
    </font>
    <font>
      <sz val="12"/>
      <color indexed="32"/>
      <name val="Arial"/>
      <family val="2"/>
    </font>
    <font>
      <sz val="12"/>
      <color indexed="32"/>
      <name val="Helv"/>
      <family val="0"/>
    </font>
    <font>
      <b/>
      <sz val="12"/>
      <name val="Arial"/>
      <family val="2"/>
    </font>
    <font>
      <u val="single"/>
      <sz val="11"/>
      <name val="Arial"/>
      <family val="2"/>
    </font>
    <font>
      <u val="single"/>
      <sz val="8"/>
      <name val="Arial"/>
      <family val="2"/>
    </font>
    <font>
      <sz val="10"/>
      <name val="Arial"/>
      <family val="2"/>
    </font>
    <font>
      <b/>
      <sz val="18"/>
      <name val="Arial"/>
      <family val="2"/>
    </font>
    <font>
      <u val="single"/>
      <sz val="12"/>
      <name val="Arial"/>
      <family val="2"/>
    </font>
    <font>
      <u val="single"/>
      <sz val="9"/>
      <name val="Arial"/>
      <family val="2"/>
    </font>
    <font>
      <sz val="48"/>
      <color indexed="9"/>
      <name val="Arial"/>
      <family val="2"/>
    </font>
    <font>
      <b/>
      <sz val="20"/>
      <color indexed="9"/>
      <name val="Arial"/>
      <family val="2"/>
    </font>
    <font>
      <u val="single"/>
      <sz val="10"/>
      <name val="Helv"/>
      <family val="0"/>
    </font>
    <font>
      <sz val="14"/>
      <color indexed="12"/>
      <name val="Arial"/>
      <family val="2"/>
    </font>
    <font>
      <sz val="12"/>
      <color indexed="10"/>
      <name val="Helv"/>
      <family val="0"/>
    </font>
    <font>
      <sz val="11"/>
      <name val="Arial"/>
      <family val="2"/>
    </font>
    <font>
      <sz val="9"/>
      <name val="Arial"/>
      <family val="2"/>
    </font>
    <font>
      <sz val="10"/>
      <color indexed="10"/>
      <name val="Arial"/>
      <family val="2"/>
    </font>
    <font>
      <u val="single"/>
      <sz val="12"/>
      <color indexed="12"/>
      <name val="Arial"/>
      <family val="2"/>
    </font>
    <font>
      <b/>
      <sz val="12"/>
      <color indexed="9"/>
      <name val="Arial"/>
      <family val="2"/>
    </font>
    <font>
      <b/>
      <sz val="10"/>
      <name val="Helv"/>
      <family val="0"/>
    </font>
    <font>
      <sz val="48"/>
      <name val="Arial"/>
      <family val="2"/>
    </font>
  </fonts>
  <fills count="6">
    <fill>
      <patternFill/>
    </fill>
    <fill>
      <patternFill patternType="gray125"/>
    </fill>
    <fill>
      <patternFill patternType="solid">
        <fgColor indexed="50"/>
        <bgColor indexed="64"/>
      </patternFill>
    </fill>
    <fill>
      <patternFill patternType="solid">
        <fgColor indexed="17"/>
        <bgColor indexed="64"/>
      </patternFill>
    </fill>
    <fill>
      <patternFill patternType="solid">
        <fgColor indexed="42"/>
        <bgColor indexed="64"/>
      </patternFill>
    </fill>
    <fill>
      <patternFill patternType="solid">
        <fgColor indexed="47"/>
        <bgColor indexed="64"/>
      </patternFill>
    </fill>
  </fills>
  <borders count="36">
    <border>
      <left/>
      <right/>
      <top/>
      <bottom/>
      <diagonal/>
    </border>
    <border>
      <left style="thin"/>
      <right style="thin"/>
      <top style="thin"/>
      <bottom style="thin"/>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color indexed="63"/>
      </left>
      <right>
        <color indexed="63"/>
      </right>
      <top style="thin">
        <color indexed="8"/>
      </top>
      <bottom>
        <color indexed="63"/>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color indexed="63"/>
      </left>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color indexed="63"/>
      </left>
      <right style="thin"/>
      <top>
        <color indexed="63"/>
      </top>
      <bottom style="thin"/>
    </border>
    <border>
      <left style="thin"/>
      <right style="medium"/>
      <top>
        <color indexed="63"/>
      </top>
      <bottom style="thin"/>
    </border>
    <border>
      <left style="thin"/>
      <right>
        <color indexed="63"/>
      </right>
      <top style="thin"/>
      <bottom style="thin"/>
    </border>
    <border>
      <left style="medium"/>
      <right style="thin"/>
      <top style="thin"/>
      <bottom style="thin"/>
    </border>
    <border>
      <left>
        <color indexed="63"/>
      </left>
      <right style="medium"/>
      <top style="thin"/>
      <bottom style="thin"/>
    </border>
    <border>
      <left style="medium"/>
      <right style="medium"/>
      <top style="thin"/>
      <bottom style="thin"/>
    </border>
    <border>
      <left style="thin"/>
      <right style="medium"/>
      <top style="thin"/>
      <bottom style="thin"/>
    </border>
    <border>
      <left style="medium"/>
      <right>
        <color indexed="63"/>
      </right>
      <top style="thin"/>
      <bottom style="thin"/>
    </border>
    <border>
      <left style="medium"/>
      <right>
        <color indexed="63"/>
      </right>
      <top style="medium"/>
      <bottom style="thin"/>
    </border>
    <border>
      <left style="thin"/>
      <right style="thin"/>
      <top style="medium"/>
      <bottom style="thin"/>
    </border>
    <border>
      <left style="medium"/>
      <right style="medium"/>
      <top style="medium"/>
      <bottom style="medium"/>
    </border>
  </borders>
  <cellStyleXfs count="24">
    <xf numFmtId="19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0" borderId="0" applyNumberFormat="0" applyFill="0" applyBorder="0" applyAlignment="0" applyProtection="0"/>
    <xf numFmtId="187" fontId="23" fillId="0" borderId="0" applyFont="0" applyFill="0" applyBorder="0" applyAlignment="0" applyProtection="0"/>
    <xf numFmtId="185" fontId="23" fillId="0" borderId="0" applyFont="0" applyFill="0" applyBorder="0" applyAlignment="0" applyProtection="0"/>
    <xf numFmtId="186" fontId="23" fillId="0" borderId="0" applyFont="0" applyFill="0" applyBorder="0" applyAlignment="0" applyProtection="0"/>
    <xf numFmtId="184" fontId="23" fillId="0" borderId="0" applyFont="0" applyFill="0" applyBorder="0" applyAlignment="0" applyProtection="0"/>
    <xf numFmtId="0" fontId="23" fillId="0" borderId="0">
      <alignment/>
      <protection/>
    </xf>
    <xf numFmtId="190" fontId="0" fillId="0" borderId="0">
      <alignment/>
      <protection/>
    </xf>
    <xf numFmtId="9" fontId="23" fillId="0" borderId="0" applyFont="0" applyFill="0" applyBorder="0" applyAlignment="0" applyProtection="0"/>
    <xf numFmtId="189" fontId="0" fillId="0" borderId="1">
      <alignment horizontal="center" vertical="center"/>
      <protection/>
    </xf>
  </cellStyleXfs>
  <cellXfs count="183">
    <xf numFmtId="190" fontId="0" fillId="0" borderId="0" xfId="0" applyAlignment="1">
      <alignment/>
    </xf>
    <xf numFmtId="190" fontId="0" fillId="0" borderId="0" xfId="0" applyFont="1" applyAlignment="1">
      <alignment/>
    </xf>
    <xf numFmtId="190" fontId="0" fillId="0" borderId="0" xfId="0" applyFont="1" applyAlignment="1">
      <alignment horizontal="left"/>
    </xf>
    <xf numFmtId="190" fontId="4" fillId="0" borderId="2" xfId="0" applyFont="1" applyBorder="1" applyAlignment="1">
      <alignment horizontal="left"/>
    </xf>
    <xf numFmtId="190" fontId="0" fillId="0" borderId="2" xfId="0" applyFont="1" applyBorder="1" applyAlignment="1">
      <alignment/>
    </xf>
    <xf numFmtId="190" fontId="0" fillId="0" borderId="3" xfId="0" applyFont="1" applyBorder="1" applyAlignment="1">
      <alignment/>
    </xf>
    <xf numFmtId="190" fontId="6" fillId="0" borderId="0" xfId="0" applyFont="1" applyAlignment="1">
      <alignment horizontal="left"/>
    </xf>
    <xf numFmtId="190" fontId="0" fillId="0" borderId="4" xfId="0" applyFont="1" applyBorder="1" applyAlignment="1">
      <alignment/>
    </xf>
    <xf numFmtId="190" fontId="2" fillId="0" borderId="0" xfId="0" applyFont="1" applyAlignment="1">
      <alignment/>
    </xf>
    <xf numFmtId="189" fontId="0" fillId="0" borderId="0" xfId="0" applyNumberFormat="1" applyFont="1" applyAlignment="1" applyProtection="1">
      <alignment/>
      <protection/>
    </xf>
    <xf numFmtId="190" fontId="7" fillId="0" borderId="0" xfId="0" applyFont="1" applyAlignment="1">
      <alignment horizontal="right"/>
    </xf>
    <xf numFmtId="188" fontId="0" fillId="0" borderId="0" xfId="0" applyNumberFormat="1" applyFont="1" applyAlignment="1" applyProtection="1">
      <alignment/>
      <protection/>
    </xf>
    <xf numFmtId="190" fontId="2" fillId="0" borderId="2" xfId="0" applyFont="1" applyBorder="1" applyAlignment="1">
      <alignment horizontal="right"/>
    </xf>
    <xf numFmtId="190" fontId="2" fillId="0" borderId="0" xfId="0" applyFont="1" applyAlignment="1">
      <alignment horizontal="left"/>
    </xf>
    <xf numFmtId="189" fontId="0" fillId="0" borderId="0" xfId="0" applyNumberFormat="1" applyFont="1" applyBorder="1" applyAlignment="1" applyProtection="1">
      <alignment/>
      <protection/>
    </xf>
    <xf numFmtId="190" fontId="0" fillId="0" borderId="0" xfId="0" applyFont="1" applyBorder="1" applyAlignment="1">
      <alignment/>
    </xf>
    <xf numFmtId="190" fontId="8" fillId="0" borderId="0" xfId="0" applyFont="1" applyAlignment="1" quotePrefix="1">
      <alignment horizontal="left"/>
    </xf>
    <xf numFmtId="190" fontId="9" fillId="0" borderId="0" xfId="0" applyFont="1" applyAlignment="1">
      <alignment horizontal="right"/>
    </xf>
    <xf numFmtId="190" fontId="9" fillId="0" borderId="0" xfId="0" applyFont="1" applyAlignment="1">
      <alignment/>
    </xf>
    <xf numFmtId="190" fontId="10" fillId="0" borderId="0" xfId="0" applyFont="1" applyAlignment="1">
      <alignment/>
    </xf>
    <xf numFmtId="189" fontId="0" fillId="0" borderId="0" xfId="0" applyNumberFormat="1" applyFont="1" applyBorder="1" applyAlignment="1" applyProtection="1">
      <alignment horizontal="left"/>
      <protection/>
    </xf>
    <xf numFmtId="190" fontId="0" fillId="0" borderId="0" xfId="0" applyBorder="1" applyAlignment="1">
      <alignment/>
    </xf>
    <xf numFmtId="189" fontId="0" fillId="0" borderId="0" xfId="0" applyNumberFormat="1" applyFont="1" applyBorder="1" applyAlignment="1">
      <alignment/>
    </xf>
    <xf numFmtId="190" fontId="0" fillId="0" borderId="5" xfId="0" applyFont="1" applyBorder="1" applyAlignment="1">
      <alignment/>
    </xf>
    <xf numFmtId="190" fontId="2" fillId="0" borderId="5" xfId="0" applyFont="1" applyBorder="1" applyAlignment="1">
      <alignment horizontal="right"/>
    </xf>
    <xf numFmtId="190" fontId="2" fillId="0" borderId="0" xfId="0" applyFont="1" applyBorder="1" applyAlignment="1">
      <alignment/>
    </xf>
    <xf numFmtId="190" fontId="12" fillId="0" borderId="0" xfId="0" applyFont="1" applyAlignment="1">
      <alignment/>
    </xf>
    <xf numFmtId="190" fontId="14" fillId="0" borderId="0" xfId="0" applyFont="1" applyAlignment="1">
      <alignment/>
    </xf>
    <xf numFmtId="190" fontId="14" fillId="0" borderId="0" xfId="0" applyFont="1" applyBorder="1" applyAlignment="1">
      <alignment/>
    </xf>
    <xf numFmtId="190" fontId="15" fillId="0" borderId="0" xfId="0" applyFont="1" applyAlignment="1">
      <alignment/>
    </xf>
    <xf numFmtId="189" fontId="12" fillId="0" borderId="0" xfId="0" applyNumberFormat="1" applyFont="1" applyBorder="1" applyAlignment="1" applyProtection="1">
      <alignment/>
      <protection/>
    </xf>
    <xf numFmtId="190" fontId="18" fillId="0" borderId="0" xfId="0" applyFont="1" applyAlignment="1">
      <alignment/>
    </xf>
    <xf numFmtId="190" fontId="13" fillId="0" borderId="0" xfId="0" applyFont="1" applyAlignment="1">
      <alignment horizontal="left"/>
    </xf>
    <xf numFmtId="190" fontId="17" fillId="0" borderId="0" xfId="0" applyFont="1" applyBorder="1" applyAlignment="1">
      <alignment/>
    </xf>
    <xf numFmtId="190" fontId="16" fillId="0" borderId="0" xfId="0" applyFont="1" applyBorder="1" applyAlignment="1">
      <alignment/>
    </xf>
    <xf numFmtId="188" fontId="16" fillId="0" borderId="0" xfId="0" applyNumberFormat="1" applyFont="1" applyBorder="1" applyAlignment="1" applyProtection="1">
      <alignment/>
      <protection/>
    </xf>
    <xf numFmtId="190" fontId="18" fillId="0" borderId="0" xfId="0" applyFont="1" applyBorder="1" applyAlignment="1">
      <alignment/>
    </xf>
    <xf numFmtId="190" fontId="19" fillId="0" borderId="0" xfId="0" applyFont="1" applyBorder="1" applyAlignment="1">
      <alignment/>
    </xf>
    <xf numFmtId="189" fontId="18" fillId="0" borderId="0" xfId="0" applyNumberFormat="1" applyFont="1" applyBorder="1" applyAlignment="1">
      <alignment/>
    </xf>
    <xf numFmtId="190" fontId="15" fillId="0" borderId="0" xfId="0" applyFont="1" applyBorder="1" applyAlignment="1">
      <alignment/>
    </xf>
    <xf numFmtId="190" fontId="0" fillId="0" borderId="5" xfId="0" applyBorder="1" applyAlignment="1">
      <alignment/>
    </xf>
    <xf numFmtId="190" fontId="21" fillId="0" borderId="0" xfId="0" applyFont="1" applyAlignment="1">
      <alignment horizontal="right"/>
    </xf>
    <xf numFmtId="190" fontId="0" fillId="0" borderId="0" xfId="0" applyAlignment="1" quotePrefix="1">
      <alignment/>
    </xf>
    <xf numFmtId="190" fontId="24" fillId="0" borderId="0" xfId="0" applyFont="1" applyAlignment="1">
      <alignment horizontal="center"/>
    </xf>
    <xf numFmtId="190" fontId="0" fillId="0" borderId="0" xfId="0" applyFill="1" applyAlignment="1">
      <alignment/>
    </xf>
    <xf numFmtId="190" fontId="0" fillId="0" borderId="0" xfId="0" applyFont="1" applyFill="1" applyBorder="1" applyAlignment="1">
      <alignment/>
    </xf>
    <xf numFmtId="190" fontId="0" fillId="0" borderId="0" xfId="0" applyFill="1" applyBorder="1" applyAlignment="1">
      <alignment/>
    </xf>
    <xf numFmtId="190" fontId="12" fillId="0" borderId="5" xfId="0" applyFont="1" applyBorder="1" applyAlignment="1">
      <alignment/>
    </xf>
    <xf numFmtId="190" fontId="25" fillId="0" borderId="0" xfId="0" applyFont="1" applyBorder="1" applyAlignment="1">
      <alignment horizontal="right"/>
    </xf>
    <xf numFmtId="188" fontId="23" fillId="0" borderId="6" xfId="0" applyNumberFormat="1" applyFont="1" applyBorder="1" applyAlignment="1" applyProtection="1">
      <alignment/>
      <protection/>
    </xf>
    <xf numFmtId="190" fontId="0" fillId="0" borderId="0" xfId="0" applyFont="1" applyFill="1" applyAlignment="1">
      <alignment/>
    </xf>
    <xf numFmtId="190" fontId="0" fillId="0" borderId="2" xfId="0" applyFont="1" applyFill="1" applyBorder="1" applyAlignment="1">
      <alignment/>
    </xf>
    <xf numFmtId="188" fontId="5" fillId="0" borderId="0" xfId="0" applyNumberFormat="1" applyFont="1" applyFill="1" applyBorder="1" applyAlignment="1" applyProtection="1">
      <alignment/>
      <protection/>
    </xf>
    <xf numFmtId="190" fontId="24" fillId="0" borderId="0" xfId="0" applyFont="1" applyFill="1" applyAlignment="1">
      <alignment horizontal="center"/>
    </xf>
    <xf numFmtId="190" fontId="0" fillId="0" borderId="3" xfId="0" applyFont="1" applyFill="1" applyBorder="1" applyAlignment="1">
      <alignment/>
    </xf>
    <xf numFmtId="190" fontId="0" fillId="2" borderId="7" xfId="0" applyFont="1" applyFill="1" applyBorder="1" applyAlignment="1">
      <alignment/>
    </xf>
    <xf numFmtId="190" fontId="0" fillId="2" borderId="8" xfId="0" applyFont="1" applyFill="1" applyBorder="1" applyAlignment="1">
      <alignment/>
    </xf>
    <xf numFmtId="190" fontId="27" fillId="2" borderId="9" xfId="0" applyFont="1" applyFill="1" applyBorder="1" applyAlignment="1" quotePrefix="1">
      <alignment horizontal="left"/>
    </xf>
    <xf numFmtId="190" fontId="11" fillId="2" borderId="7" xfId="0" applyFont="1" applyFill="1" applyBorder="1" applyAlignment="1">
      <alignment horizontal="left"/>
    </xf>
    <xf numFmtId="190" fontId="11" fillId="2" borderId="7" xfId="0" applyFont="1" applyFill="1" applyBorder="1" applyAlignment="1">
      <alignment/>
    </xf>
    <xf numFmtId="190" fontId="0" fillId="0" borderId="4" xfId="0" applyFont="1" applyFill="1" applyBorder="1" applyAlignment="1">
      <alignment/>
    </xf>
    <xf numFmtId="189" fontId="0" fillId="0" borderId="0" xfId="0" applyNumberFormat="1" applyFont="1" applyFill="1" applyBorder="1" applyAlignment="1" applyProtection="1">
      <alignment/>
      <protection/>
    </xf>
    <xf numFmtId="189" fontId="12" fillId="0" borderId="0" xfId="0" applyNumberFormat="1" applyFont="1" applyFill="1" applyBorder="1" applyAlignment="1" applyProtection="1">
      <alignment/>
      <protection/>
    </xf>
    <xf numFmtId="189" fontId="0" fillId="0" borderId="0" xfId="0" applyNumberFormat="1" applyFont="1" applyFill="1" applyBorder="1" applyAlignment="1" applyProtection="1">
      <alignment horizontal="left"/>
      <protection/>
    </xf>
    <xf numFmtId="190" fontId="0" fillId="3" borderId="4" xfId="0" applyFont="1" applyFill="1" applyBorder="1" applyAlignment="1">
      <alignment/>
    </xf>
    <xf numFmtId="190" fontId="0" fillId="3" borderId="0" xfId="0" applyFont="1" applyFill="1" applyBorder="1" applyAlignment="1">
      <alignment/>
    </xf>
    <xf numFmtId="190" fontId="0" fillId="3" borderId="0" xfId="0" applyFont="1" applyFill="1" applyAlignment="1">
      <alignment/>
    </xf>
    <xf numFmtId="190" fontId="30" fillId="4" borderId="4" xfId="0" applyFont="1" applyFill="1" applyBorder="1" applyAlignment="1">
      <alignment horizontal="left"/>
    </xf>
    <xf numFmtId="190" fontId="2" fillId="0" borderId="0" xfId="0" applyFont="1" applyBorder="1" applyAlignment="1">
      <alignment horizontal="right"/>
    </xf>
    <xf numFmtId="190" fontId="27" fillId="2" borderId="7" xfId="0" applyFont="1" applyFill="1" applyBorder="1" applyAlignment="1" quotePrefix="1">
      <alignment horizontal="left"/>
    </xf>
    <xf numFmtId="190" fontId="30" fillId="4" borderId="0" xfId="0" applyFont="1" applyFill="1" applyBorder="1" applyAlignment="1">
      <alignment horizontal="left"/>
    </xf>
    <xf numFmtId="190" fontId="12" fillId="2" borderId="7" xfId="0" applyFont="1" applyFill="1" applyBorder="1" applyAlignment="1">
      <alignment horizontal="left"/>
    </xf>
    <xf numFmtId="190" fontId="12" fillId="0" borderId="0" xfId="0" applyFont="1" applyAlignment="1">
      <alignment horizontal="left"/>
    </xf>
    <xf numFmtId="190" fontId="12" fillId="0" borderId="2" xfId="0" applyFont="1" applyBorder="1" applyAlignment="1">
      <alignment/>
    </xf>
    <xf numFmtId="190" fontId="12" fillId="0" borderId="4" xfId="0" applyFont="1" applyBorder="1" applyAlignment="1">
      <alignment/>
    </xf>
    <xf numFmtId="190" fontId="31" fillId="0" borderId="0" xfId="0" applyFont="1" applyAlignment="1">
      <alignment/>
    </xf>
    <xf numFmtId="190" fontId="12" fillId="0" borderId="0" xfId="0" applyFont="1" applyBorder="1" applyAlignment="1">
      <alignment/>
    </xf>
    <xf numFmtId="190" fontId="31" fillId="0" borderId="0" xfId="0" applyFont="1" applyBorder="1" applyAlignment="1">
      <alignment/>
    </xf>
    <xf numFmtId="190" fontId="0" fillId="0" borderId="0" xfId="0" applyFont="1" applyAlignment="1">
      <alignment/>
    </xf>
    <xf numFmtId="190" fontId="0" fillId="0" borderId="0" xfId="0" applyFont="1" applyAlignment="1">
      <alignment horizontal="right"/>
    </xf>
    <xf numFmtId="190" fontId="23" fillId="0" borderId="0" xfId="0" applyFont="1" applyBorder="1" applyAlignment="1">
      <alignment horizontal="right"/>
    </xf>
    <xf numFmtId="190" fontId="23" fillId="0" borderId="0" xfId="0" applyFont="1" applyAlignment="1">
      <alignment horizontal="right"/>
    </xf>
    <xf numFmtId="190" fontId="32" fillId="0" borderId="0" xfId="0" applyFont="1" applyAlignment="1">
      <alignment horizontal="right"/>
    </xf>
    <xf numFmtId="190" fontId="0" fillId="0" borderId="0" xfId="0" applyFont="1" applyAlignment="1">
      <alignment/>
    </xf>
    <xf numFmtId="190" fontId="0" fillId="0" borderId="0" xfId="0" applyFont="1" applyBorder="1" applyAlignment="1">
      <alignment/>
    </xf>
    <xf numFmtId="190" fontId="0" fillId="0" borderId="0" xfId="0" applyFont="1" applyBorder="1" applyAlignment="1">
      <alignment horizontal="right"/>
    </xf>
    <xf numFmtId="190" fontId="0" fillId="0" borderId="5" xfId="0" applyFont="1" applyBorder="1" applyAlignment="1">
      <alignment/>
    </xf>
    <xf numFmtId="190" fontId="0" fillId="0" borderId="0" xfId="0" applyFont="1" applyAlignment="1">
      <alignment/>
    </xf>
    <xf numFmtId="190" fontId="0" fillId="0" borderId="5" xfId="0" applyFont="1" applyBorder="1" applyAlignment="1">
      <alignment/>
    </xf>
    <xf numFmtId="190" fontId="34" fillId="0" borderId="0" xfId="0" applyFont="1" applyAlignment="1">
      <alignment/>
    </xf>
    <xf numFmtId="1" fontId="20" fillId="0" borderId="1" xfId="0" applyNumberFormat="1" applyFont="1" applyFill="1" applyBorder="1" applyAlignment="1" applyProtection="1">
      <alignment horizontal="centerContinuous"/>
      <protection/>
    </xf>
    <xf numFmtId="190" fontId="30" fillId="0" borderId="0" xfId="0" applyFont="1" applyFill="1" applyBorder="1" applyAlignment="1">
      <alignment horizontal="left"/>
    </xf>
    <xf numFmtId="190" fontId="12" fillId="0" borderId="0" xfId="0" applyFont="1" applyFill="1" applyBorder="1" applyAlignment="1">
      <alignment/>
    </xf>
    <xf numFmtId="189" fontId="18" fillId="0" borderId="0" xfId="0" applyNumberFormat="1" applyFont="1" applyFill="1" applyBorder="1" applyAlignment="1">
      <alignment/>
    </xf>
    <xf numFmtId="190" fontId="12" fillId="0" borderId="0" xfId="0" applyFont="1" applyFill="1" applyAlignment="1">
      <alignment/>
    </xf>
    <xf numFmtId="190" fontId="37" fillId="5" borderId="10" xfId="0" applyFont="1" applyFill="1" applyBorder="1" applyAlignment="1">
      <alignment horizontal="left"/>
    </xf>
    <xf numFmtId="190" fontId="37" fillId="5" borderId="11" xfId="0" applyFont="1" applyFill="1" applyBorder="1" applyAlignment="1">
      <alignment horizontal="left"/>
    </xf>
    <xf numFmtId="190" fontId="0" fillId="5" borderId="12" xfId="0" applyFill="1" applyBorder="1" applyAlignment="1">
      <alignment/>
    </xf>
    <xf numFmtId="190" fontId="0" fillId="5" borderId="13" xfId="0" applyFill="1" applyBorder="1" applyAlignment="1">
      <alignment/>
    </xf>
    <xf numFmtId="190" fontId="37" fillId="5" borderId="12" xfId="0" applyFont="1" applyFill="1" applyBorder="1" applyAlignment="1">
      <alignment horizontal="left"/>
    </xf>
    <xf numFmtId="190" fontId="37" fillId="5" borderId="14" xfId="0" applyFont="1" applyFill="1" applyBorder="1" applyAlignment="1">
      <alignment horizontal="left"/>
    </xf>
    <xf numFmtId="190" fontId="33" fillId="0" borderId="15" xfId="0" applyFont="1" applyBorder="1" applyAlignment="1">
      <alignment/>
    </xf>
    <xf numFmtId="190" fontId="33" fillId="0" borderId="16" xfId="0" applyFont="1" applyBorder="1" applyAlignment="1">
      <alignment/>
    </xf>
    <xf numFmtId="190" fontId="33" fillId="0" borderId="17" xfId="0" applyFont="1" applyBorder="1" applyAlignment="1">
      <alignment/>
    </xf>
    <xf numFmtId="190" fontId="33" fillId="0" borderId="18" xfId="0" applyFont="1" applyBorder="1" applyAlignment="1">
      <alignment/>
    </xf>
    <xf numFmtId="190" fontId="33" fillId="0" borderId="19" xfId="0" applyFont="1" applyBorder="1" applyAlignment="1">
      <alignment/>
    </xf>
    <xf numFmtId="190" fontId="33" fillId="0" borderId="20" xfId="0" applyFont="1" applyBorder="1" applyAlignment="1">
      <alignment/>
    </xf>
    <xf numFmtId="190" fontId="33" fillId="0" borderId="15" xfId="0" applyFont="1" applyBorder="1" applyAlignment="1">
      <alignment horizontal="center"/>
    </xf>
    <xf numFmtId="190" fontId="33" fillId="0" borderId="17" xfId="0" applyFont="1" applyBorder="1" applyAlignment="1">
      <alignment horizontal="center"/>
    </xf>
    <xf numFmtId="190" fontId="33" fillId="0" borderId="21" xfId="0" applyFont="1" applyBorder="1" applyAlignment="1">
      <alignment/>
    </xf>
    <xf numFmtId="190" fontId="33" fillId="0" borderId="22" xfId="0" applyFont="1" applyBorder="1" applyAlignment="1">
      <alignment/>
    </xf>
    <xf numFmtId="190" fontId="33" fillId="0" borderId="23" xfId="0" applyFont="1" applyBorder="1" applyAlignment="1">
      <alignment horizontal="center"/>
    </xf>
    <xf numFmtId="190" fontId="33" fillId="0" borderId="24" xfId="0" applyFont="1" applyBorder="1" applyAlignment="1">
      <alignment/>
    </xf>
    <xf numFmtId="190" fontId="33" fillId="0" borderId="25" xfId="0" applyFont="1" applyBorder="1" applyAlignment="1">
      <alignment/>
    </xf>
    <xf numFmtId="190" fontId="33" fillId="0" borderId="26" xfId="0" applyFont="1" applyBorder="1" applyAlignment="1">
      <alignment/>
    </xf>
    <xf numFmtId="190" fontId="33" fillId="0" borderId="21" xfId="0" applyFont="1" applyBorder="1" applyAlignment="1">
      <alignment horizontal="center"/>
    </xf>
    <xf numFmtId="190" fontId="23" fillId="0" borderId="27" xfId="0" applyFont="1" applyBorder="1" applyAlignment="1">
      <alignment horizontal="left"/>
    </xf>
    <xf numFmtId="190" fontId="37" fillId="0" borderId="28" xfId="0" applyFont="1" applyBorder="1" applyAlignment="1">
      <alignment horizontal="center"/>
    </xf>
    <xf numFmtId="1" fontId="23" fillId="0" borderId="29" xfId="0" applyNumberFormat="1" applyFont="1" applyFill="1" applyBorder="1" applyAlignment="1">
      <alignment horizontal="center"/>
    </xf>
    <xf numFmtId="190" fontId="23" fillId="0" borderId="28" xfId="0" applyFont="1" applyBorder="1" applyAlignment="1">
      <alignment horizontal="center"/>
    </xf>
    <xf numFmtId="1" fontId="23" fillId="0" borderId="30" xfId="0" applyNumberFormat="1" applyFont="1" applyBorder="1" applyAlignment="1">
      <alignment horizontal="center"/>
    </xf>
    <xf numFmtId="1" fontId="23" fillId="0" borderId="28" xfId="0" applyNumberFormat="1" applyFont="1" applyBorder="1" applyAlignment="1">
      <alignment horizontal="center"/>
    </xf>
    <xf numFmtId="1" fontId="23" fillId="0" borderId="1" xfId="0" applyNumberFormat="1" applyFont="1" applyBorder="1" applyAlignment="1">
      <alignment horizontal="center"/>
    </xf>
    <xf numFmtId="1" fontId="1" fillId="0" borderId="31" xfId="0" applyNumberFormat="1" applyFont="1" applyBorder="1" applyAlignment="1">
      <alignment horizontal="center"/>
    </xf>
    <xf numFmtId="1" fontId="23" fillId="0" borderId="29" xfId="0" applyNumberFormat="1" applyFont="1" applyBorder="1" applyAlignment="1">
      <alignment horizontal="center"/>
    </xf>
    <xf numFmtId="192" fontId="23" fillId="5" borderId="8" xfId="0" applyNumberFormat="1" applyFont="1" applyFill="1" applyBorder="1" applyAlignment="1">
      <alignment horizontal="center"/>
    </xf>
    <xf numFmtId="1" fontId="23" fillId="5" borderId="9" xfId="0" applyNumberFormat="1" applyFont="1" applyFill="1" applyBorder="1" applyAlignment="1">
      <alignment horizontal="center"/>
    </xf>
    <xf numFmtId="1" fontId="23" fillId="5" borderId="7" xfId="0" applyNumberFormat="1" applyFont="1" applyFill="1" applyBorder="1" applyAlignment="1">
      <alignment horizontal="center"/>
    </xf>
    <xf numFmtId="1" fontId="23" fillId="5" borderId="8" xfId="0" applyNumberFormat="1" applyFont="1" applyFill="1" applyBorder="1" applyAlignment="1">
      <alignment horizontal="center"/>
    </xf>
    <xf numFmtId="190" fontId="28" fillId="2" borderId="5" xfId="0" applyFont="1" applyFill="1" applyBorder="1" applyAlignment="1">
      <alignment horizontal="left"/>
    </xf>
    <xf numFmtId="190" fontId="11" fillId="2" borderId="5" xfId="0" applyFont="1" applyFill="1" applyBorder="1" applyAlignment="1">
      <alignment/>
    </xf>
    <xf numFmtId="190" fontId="38" fillId="2" borderId="7" xfId="0" applyFont="1" applyFill="1" applyBorder="1" applyAlignment="1" quotePrefix="1">
      <alignment horizontal="left"/>
    </xf>
    <xf numFmtId="190" fontId="0" fillId="0" borderId="0" xfId="0" applyFont="1" applyAlignment="1">
      <alignment/>
    </xf>
    <xf numFmtId="190" fontId="4" fillId="4" borderId="4" xfId="0" applyFont="1" applyFill="1" applyBorder="1" applyAlignment="1">
      <alignment horizontal="left"/>
    </xf>
    <xf numFmtId="190" fontId="4" fillId="0" borderId="0" xfId="0" applyFont="1" applyFill="1" applyBorder="1" applyAlignment="1">
      <alignment horizontal="left"/>
    </xf>
    <xf numFmtId="190" fontId="4" fillId="4" borderId="0" xfId="0" applyFont="1" applyFill="1" applyBorder="1" applyAlignment="1">
      <alignment horizontal="left"/>
    </xf>
    <xf numFmtId="190" fontId="0" fillId="0" borderId="5" xfId="0" applyFont="1" applyBorder="1" applyAlignment="1">
      <alignment/>
    </xf>
    <xf numFmtId="189" fontId="0" fillId="0" borderId="0" xfId="0" applyNumberFormat="1" applyFont="1" applyBorder="1" applyAlignment="1" applyProtection="1">
      <alignment/>
      <protection/>
    </xf>
    <xf numFmtId="190" fontId="37" fillId="0" borderId="32" xfId="0" applyFont="1" applyBorder="1" applyAlignment="1">
      <alignment horizontal="center"/>
    </xf>
    <xf numFmtId="190" fontId="37" fillId="0" borderId="1" xfId="0" applyFont="1" applyBorder="1" applyAlignment="1">
      <alignment horizontal="center"/>
    </xf>
    <xf numFmtId="190" fontId="23" fillId="0" borderId="1" xfId="0" applyFont="1" applyBorder="1" applyAlignment="1">
      <alignment horizontal="center"/>
    </xf>
    <xf numFmtId="190" fontId="37" fillId="4" borderId="33" xfId="0" applyFont="1" applyFill="1" applyBorder="1" applyAlignment="1">
      <alignment horizontal="left"/>
    </xf>
    <xf numFmtId="190" fontId="20" fillId="4" borderId="11" xfId="0" applyFont="1" applyFill="1" applyBorder="1" applyAlignment="1">
      <alignment/>
    </xf>
    <xf numFmtId="190" fontId="0" fillId="4" borderId="13" xfId="0" applyFill="1" applyBorder="1" applyAlignment="1">
      <alignment/>
    </xf>
    <xf numFmtId="190" fontId="37" fillId="4" borderId="10" xfId="0" applyFont="1" applyFill="1" applyBorder="1" applyAlignment="1">
      <alignment horizontal="left"/>
    </xf>
    <xf numFmtId="190" fontId="37" fillId="4" borderId="11" xfId="0" applyFont="1" applyFill="1" applyBorder="1" applyAlignment="1">
      <alignment horizontal="left"/>
    </xf>
    <xf numFmtId="190" fontId="0" fillId="4" borderId="34" xfId="0" applyFill="1" applyBorder="1" applyAlignment="1">
      <alignment/>
    </xf>
    <xf numFmtId="190" fontId="0" fillId="4" borderId="14" xfId="0" applyFill="1" applyBorder="1" applyAlignment="1">
      <alignment/>
    </xf>
    <xf numFmtId="190" fontId="37" fillId="4" borderId="27" xfId="0" applyFont="1" applyFill="1" applyBorder="1" applyAlignment="1">
      <alignment horizontal="left"/>
    </xf>
    <xf numFmtId="190" fontId="23" fillId="4" borderId="8" xfId="0" applyFont="1" applyFill="1" applyBorder="1" applyAlignment="1">
      <alignment horizontal="center"/>
    </xf>
    <xf numFmtId="2" fontId="23" fillId="4" borderId="8" xfId="0" applyNumberFormat="1" applyFont="1" applyFill="1" applyBorder="1" applyAlignment="1">
      <alignment horizontal="center"/>
    </xf>
    <xf numFmtId="190" fontId="1" fillId="4" borderId="35" xfId="0" applyFont="1" applyFill="1" applyBorder="1" applyAlignment="1">
      <alignment horizontal="center"/>
    </xf>
    <xf numFmtId="190" fontId="1" fillId="4" borderId="8" xfId="0" applyFont="1" applyFill="1" applyBorder="1" applyAlignment="1">
      <alignment horizontal="center"/>
    </xf>
    <xf numFmtId="3" fontId="23" fillId="4" borderId="7" xfId="0" applyNumberFormat="1" applyFont="1" applyFill="1" applyBorder="1" applyAlignment="1">
      <alignment horizontal="center"/>
    </xf>
    <xf numFmtId="190" fontId="32" fillId="0" borderId="0" xfId="0" applyFont="1" applyFill="1" applyBorder="1" applyAlignment="1">
      <alignment horizontal="right"/>
    </xf>
    <xf numFmtId="190" fontId="25" fillId="0" borderId="0" xfId="21" applyFont="1" applyBorder="1" applyAlignment="1">
      <alignment horizontal="right"/>
      <protection/>
    </xf>
    <xf numFmtId="190" fontId="0" fillId="0" borderId="0" xfId="21" applyFont="1" applyFill="1" applyBorder="1" applyAlignment="1">
      <alignment horizontal="center"/>
      <protection/>
    </xf>
    <xf numFmtId="190" fontId="21" fillId="0" borderId="0" xfId="0" applyFont="1" applyBorder="1" applyAlignment="1">
      <alignment horizontal="right"/>
    </xf>
    <xf numFmtId="190" fontId="25" fillId="0" borderId="0" xfId="21" applyFont="1" applyFill="1" applyBorder="1" applyAlignment="1">
      <alignment horizontal="right"/>
      <protection/>
    </xf>
    <xf numFmtId="190" fontId="25" fillId="0" borderId="0" xfId="0" applyFont="1" applyFill="1" applyBorder="1" applyAlignment="1">
      <alignment horizontal="right"/>
    </xf>
    <xf numFmtId="0" fontId="25" fillId="0" borderId="0" xfId="20" applyFont="1" applyAlignment="1">
      <alignment horizontal="right"/>
      <protection/>
    </xf>
    <xf numFmtId="190" fontId="21" fillId="0" borderId="0" xfId="0" applyFont="1" applyFill="1" applyBorder="1" applyAlignment="1">
      <alignment horizontal="right"/>
    </xf>
    <xf numFmtId="190" fontId="0" fillId="0" borderId="0" xfId="21">
      <alignment/>
      <protection/>
    </xf>
    <xf numFmtId="190" fontId="0" fillId="0" borderId="0" xfId="21" quotePrefix="1">
      <alignment/>
      <protection/>
    </xf>
    <xf numFmtId="190" fontId="0" fillId="0" borderId="0" xfId="21" applyBorder="1">
      <alignment/>
      <protection/>
    </xf>
    <xf numFmtId="190" fontId="0" fillId="0" borderId="0" xfId="0" applyBorder="1" applyAlignment="1" quotePrefix="1">
      <alignment/>
    </xf>
    <xf numFmtId="190" fontId="2" fillId="0" borderId="0" xfId="0" applyFont="1" applyFill="1" applyBorder="1" applyAlignment="1">
      <alignment/>
    </xf>
    <xf numFmtId="188" fontId="23" fillId="0" borderId="6" xfId="0" applyNumberFormat="1" applyFont="1" applyBorder="1" applyAlignment="1" applyProtection="1">
      <alignment horizontal="center"/>
      <protection/>
    </xf>
    <xf numFmtId="190" fontId="25" fillId="4" borderId="0" xfId="21" applyFont="1" applyFill="1" applyBorder="1" applyAlignment="1">
      <alignment horizontal="right"/>
      <protection/>
    </xf>
    <xf numFmtId="188" fontId="33" fillId="0" borderId="6" xfId="0" applyNumberFormat="1" applyFont="1" applyBorder="1" applyAlignment="1" applyProtection="1">
      <alignment/>
      <protection/>
    </xf>
    <xf numFmtId="190" fontId="33" fillId="0" borderId="0" xfId="0" applyFont="1" applyBorder="1" applyAlignment="1">
      <alignment horizontal="right"/>
    </xf>
    <xf numFmtId="190" fontId="28" fillId="2" borderId="5" xfId="0" applyFont="1" applyFill="1" applyBorder="1" applyAlignment="1">
      <alignment/>
    </xf>
    <xf numFmtId="190" fontId="36" fillId="2" borderId="5" xfId="0" applyFont="1" applyFill="1" applyBorder="1" applyAlignment="1">
      <alignment/>
    </xf>
    <xf numFmtId="190" fontId="21" fillId="0" borderId="0" xfId="21" applyFont="1" applyBorder="1" applyAlignment="1">
      <alignment horizontal="right"/>
      <protection/>
    </xf>
    <xf numFmtId="189" fontId="0" fillId="0" borderId="1" xfId="23">
      <alignment horizontal="center" vertical="center"/>
      <protection/>
    </xf>
    <xf numFmtId="49" fontId="28" fillId="2" borderId="5" xfId="0" applyNumberFormat="1" applyFont="1" applyFill="1" applyBorder="1" applyAlignment="1">
      <alignment/>
    </xf>
    <xf numFmtId="49" fontId="13" fillId="0" borderId="0" xfId="0" applyNumberFormat="1" applyFont="1" applyAlignment="1">
      <alignment horizontal="left"/>
    </xf>
    <xf numFmtId="189" fontId="0" fillId="0" borderId="0" xfId="23" applyBorder="1">
      <alignment horizontal="center" vertical="center"/>
      <protection/>
    </xf>
    <xf numFmtId="189" fontId="0" fillId="0" borderId="1" xfId="23" applyBorder="1">
      <alignment horizontal="center" vertical="center"/>
      <protection/>
    </xf>
    <xf numFmtId="189" fontId="0" fillId="0" borderId="5" xfId="0" applyNumberFormat="1" applyFont="1" applyBorder="1" applyAlignment="1" applyProtection="1">
      <alignment/>
      <protection/>
    </xf>
    <xf numFmtId="190" fontId="24" fillId="0" borderId="9" xfId="0" applyFont="1" applyBorder="1" applyAlignment="1">
      <alignment horizontal="center"/>
    </xf>
    <xf numFmtId="190" fontId="24" fillId="0" borderId="7" xfId="0" applyFont="1" applyBorder="1" applyAlignment="1">
      <alignment horizontal="center"/>
    </xf>
    <xf numFmtId="190" fontId="24" fillId="0" borderId="8" xfId="0" applyFont="1" applyBorder="1" applyAlignment="1">
      <alignment horizontal="center"/>
    </xf>
  </cellXfs>
  <cellStyles count="10">
    <cellStyle name="Normal" xfId="0"/>
    <cellStyle name="Hyperlink" xfId="15"/>
    <cellStyle name="Comma" xfId="16"/>
    <cellStyle name="Comma [0]" xfId="17"/>
    <cellStyle name="Currency" xfId="18"/>
    <cellStyle name="Currency [0]" xfId="19"/>
    <cellStyle name="Normal_C-Fulls" xfId="20"/>
    <cellStyle name="Normal_vidre" xfId="21"/>
    <cellStyle name="Percent" xfId="22"/>
    <cellStyle name="Recollida" xfId="23"/>
  </cellStyles>
  <dxfs count="2">
    <dxf>
      <font>
        <color auto="1"/>
      </font>
      <fill>
        <patternFill>
          <bgColor rgb="FFCCFFCC"/>
        </patternFill>
      </fill>
      <border/>
    </dxf>
    <dxf>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104775</xdr:colOff>
      <xdr:row>0</xdr:row>
      <xdr:rowOff>76200</xdr:rowOff>
    </xdr:from>
    <xdr:to>
      <xdr:col>15</xdr:col>
      <xdr:colOff>38100</xdr:colOff>
      <xdr:row>2</xdr:row>
      <xdr:rowOff>0</xdr:rowOff>
    </xdr:to>
    <xdr:pic>
      <xdr:nvPicPr>
        <xdr:cNvPr id="1" name="Picture 11"/>
        <xdr:cNvPicPr preferRelativeResize="1">
          <a:picLocks noChangeAspect="1"/>
        </xdr:cNvPicPr>
      </xdr:nvPicPr>
      <xdr:blipFill>
        <a:blip r:embed="rId1"/>
        <a:stretch>
          <a:fillRect/>
        </a:stretch>
      </xdr:blipFill>
      <xdr:spPr>
        <a:xfrm>
          <a:off x="8591550" y="76200"/>
          <a:ext cx="158115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2" transitionEvaluation="1"/>
  <dimension ref="A1:IU2583"/>
  <sheetViews>
    <sheetView showGridLines="0" tabSelected="1" view="pageBreakPreview" zoomScale="50" zoomScaleNormal="50" zoomScaleSheetLayoutView="50" workbookViewId="0" topLeftCell="A661">
      <selection activeCell="A45" sqref="A45"/>
    </sheetView>
  </sheetViews>
  <sheetFormatPr defaultColWidth="9.77734375" defaultRowHeight="15"/>
  <cols>
    <col min="1" max="1" width="52.77734375" style="0" customWidth="1"/>
    <col min="2" max="2" width="2.99609375" style="83" hidden="1" customWidth="1"/>
    <col min="3" max="3" width="2.77734375" style="83" hidden="1" customWidth="1"/>
    <col min="4" max="4" width="3.21484375" style="75" hidden="1" customWidth="1"/>
    <col min="5" max="30" width="4.77734375" style="0" customWidth="1"/>
    <col min="31" max="32" width="4.3359375" style="0" customWidth="1"/>
    <col min="33" max="33" width="1.77734375" style="44" customWidth="1"/>
    <col min="34" max="34" width="1.33203125" style="0" customWidth="1"/>
    <col min="35" max="35" width="48.3359375" style="0" bestFit="1" customWidth="1"/>
    <col min="36" max="36" width="5.77734375" style="0" customWidth="1"/>
    <col min="37" max="37" width="8.3359375" style="0" customWidth="1"/>
  </cols>
  <sheetData>
    <row r="1" spans="1:74" ht="60" thickBot="1">
      <c r="A1" s="57" t="s">
        <v>46</v>
      </c>
      <c r="B1" s="69"/>
      <c r="C1" s="131"/>
      <c r="D1" s="71"/>
      <c r="E1" s="58"/>
      <c r="F1" s="58"/>
      <c r="G1" s="59"/>
      <c r="H1" s="58"/>
      <c r="I1" s="59"/>
      <c r="J1" s="59"/>
      <c r="K1" s="59"/>
      <c r="L1" s="59"/>
      <c r="M1" s="59"/>
      <c r="N1" s="59"/>
      <c r="O1" s="59"/>
      <c r="P1" s="59"/>
      <c r="Q1" s="59"/>
      <c r="R1" s="59"/>
      <c r="S1" s="59"/>
      <c r="T1" s="59"/>
      <c r="U1" s="59"/>
      <c r="V1" s="59"/>
      <c r="W1" s="55"/>
      <c r="X1" s="55"/>
      <c r="Y1" s="55"/>
      <c r="Z1" s="55"/>
      <c r="AA1" s="55"/>
      <c r="AB1" s="55"/>
      <c r="AC1" s="55"/>
      <c r="AD1" s="55"/>
      <c r="AE1" s="55"/>
      <c r="AF1" s="55"/>
      <c r="AG1" s="55"/>
      <c r="AH1" s="56"/>
      <c r="BK1" t="s">
        <v>47</v>
      </c>
      <c r="BL1" t="s">
        <v>47</v>
      </c>
      <c r="BM1" t="s">
        <v>47</v>
      </c>
      <c r="BT1" t="s">
        <v>47</v>
      </c>
      <c r="BU1" t="s">
        <v>47</v>
      </c>
      <c r="BV1" t="s">
        <v>47</v>
      </c>
    </row>
    <row r="2" spans="1:122" ht="15">
      <c r="A2" s="1"/>
      <c r="B2" s="78"/>
      <c r="C2" s="132"/>
      <c r="D2" s="72"/>
      <c r="E2" s="2"/>
      <c r="F2" s="2"/>
      <c r="G2" s="1"/>
      <c r="H2" s="2"/>
      <c r="I2" s="1"/>
      <c r="J2" s="1"/>
      <c r="K2" s="1"/>
      <c r="L2" s="1"/>
      <c r="M2" s="1"/>
      <c r="N2" s="1"/>
      <c r="O2" s="1"/>
      <c r="P2" s="1"/>
      <c r="Q2" s="1"/>
      <c r="R2" s="1"/>
      <c r="S2" s="1"/>
      <c r="T2" s="1"/>
      <c r="U2" s="1"/>
      <c r="V2" s="1"/>
      <c r="W2" s="1"/>
      <c r="X2" s="1"/>
      <c r="Y2" s="1"/>
      <c r="Z2" s="1"/>
      <c r="AA2" s="1"/>
      <c r="AB2" s="1"/>
      <c r="AC2" s="1"/>
      <c r="AD2" s="1"/>
      <c r="AE2" s="1"/>
      <c r="AF2" s="1"/>
      <c r="AG2" s="50"/>
      <c r="AH2" s="1"/>
      <c r="BI2" s="33"/>
      <c r="BJ2" s="33"/>
      <c r="BK2" s="33"/>
      <c r="BL2" s="33"/>
      <c r="BM2" s="33"/>
      <c r="BN2" s="33"/>
      <c r="BO2" s="33"/>
      <c r="BP2" s="33"/>
      <c r="BQ2" s="33"/>
      <c r="BR2" s="33"/>
      <c r="BS2" s="33"/>
      <c r="BT2" s="33"/>
      <c r="BU2" s="33"/>
      <c r="BV2" s="33"/>
      <c r="BW2" s="33"/>
      <c r="BX2" s="33"/>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row>
    <row r="3" spans="1:122" ht="18">
      <c r="A3" s="3" t="s">
        <v>81</v>
      </c>
      <c r="B3" s="3"/>
      <c r="C3" s="3"/>
      <c r="D3" s="73"/>
      <c r="E3" s="4"/>
      <c r="F3" s="4"/>
      <c r="G3" s="4"/>
      <c r="H3" s="4"/>
      <c r="I3" s="4"/>
      <c r="J3" s="4"/>
      <c r="K3" s="4"/>
      <c r="L3" s="4"/>
      <c r="M3" s="4"/>
      <c r="N3" s="4"/>
      <c r="O3" s="4"/>
      <c r="P3" s="4"/>
      <c r="Q3" s="4"/>
      <c r="R3" s="4"/>
      <c r="S3" s="4"/>
      <c r="T3" s="4"/>
      <c r="U3" s="4"/>
      <c r="V3" s="4"/>
      <c r="W3" s="4"/>
      <c r="X3" s="4"/>
      <c r="Y3" s="4"/>
      <c r="Z3" s="4"/>
      <c r="AA3" s="4"/>
      <c r="AB3" s="4"/>
      <c r="AC3" s="4"/>
      <c r="AD3" s="4"/>
      <c r="AE3" s="4"/>
      <c r="AF3" s="4"/>
      <c r="AG3" s="51"/>
      <c r="AH3" s="4"/>
      <c r="AI3" s="15"/>
      <c r="BI3" s="33"/>
      <c r="BJ3" s="33"/>
      <c r="BK3" s="33"/>
      <c r="BL3" s="33"/>
      <c r="BM3" s="33"/>
      <c r="BN3" s="33"/>
      <c r="BO3" s="33"/>
      <c r="BP3" s="33"/>
      <c r="BQ3" s="33"/>
      <c r="BR3" s="33"/>
      <c r="BS3" s="33"/>
      <c r="BT3" s="33"/>
      <c r="BU3" s="33"/>
      <c r="BV3" s="33"/>
      <c r="BW3" s="33"/>
      <c r="BX3" s="33"/>
      <c r="BY3" s="15"/>
      <c r="BZ3" s="15"/>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row>
    <row r="4" spans="1:109" ht="3.75" customHeight="1">
      <c r="A4" s="1"/>
      <c r="B4" s="78"/>
      <c r="C4" s="78"/>
      <c r="D4" s="26"/>
      <c r="E4" s="1"/>
      <c r="F4" s="1"/>
      <c r="G4" s="1"/>
      <c r="H4" s="1"/>
      <c r="I4" s="1"/>
      <c r="J4" s="1"/>
      <c r="K4" s="1"/>
      <c r="L4" s="1"/>
      <c r="M4" s="1"/>
      <c r="N4" s="1"/>
      <c r="O4" s="1"/>
      <c r="P4" s="1"/>
      <c r="Q4" s="1"/>
      <c r="R4" s="1"/>
      <c r="S4" s="1"/>
      <c r="T4" s="1"/>
      <c r="U4" s="1"/>
      <c r="V4" s="1"/>
      <c r="W4" s="1"/>
      <c r="X4" s="1"/>
      <c r="Y4" s="1"/>
      <c r="Z4" s="1"/>
      <c r="AA4" s="1"/>
      <c r="AB4" s="1"/>
      <c r="AC4" s="1"/>
      <c r="AD4" s="1"/>
      <c r="AE4" s="1"/>
      <c r="AF4" s="1"/>
      <c r="AG4" s="50"/>
      <c r="AH4" s="1"/>
      <c r="AI4" s="1"/>
      <c r="BI4" s="34"/>
      <c r="BJ4" s="34"/>
      <c r="BK4" s="34"/>
      <c r="BL4" s="34"/>
      <c r="BM4" s="34"/>
      <c r="BN4" s="34"/>
      <c r="BO4" s="34"/>
      <c r="BP4" s="34"/>
      <c r="BQ4" s="34"/>
      <c r="BR4" s="34"/>
      <c r="BS4" s="34"/>
      <c r="BT4" s="34"/>
      <c r="BU4" s="34"/>
      <c r="BV4" s="34"/>
      <c r="BW4" s="34"/>
      <c r="BX4" s="34"/>
      <c r="BY4" s="15"/>
      <c r="BZ4" s="15"/>
      <c r="CA4" s="15"/>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row>
    <row r="5" spans="1:109" ht="21" customHeight="1">
      <c r="A5" s="17" t="s">
        <v>48</v>
      </c>
      <c r="B5" s="17"/>
      <c r="C5" s="17"/>
      <c r="D5" s="26"/>
      <c r="E5" s="176" t="s">
        <v>635</v>
      </c>
      <c r="F5" s="32"/>
      <c r="G5" s="19"/>
      <c r="H5" s="32"/>
      <c r="I5" s="19"/>
      <c r="J5" s="19"/>
      <c r="K5" s="19"/>
      <c r="L5" s="19"/>
      <c r="M5" s="1"/>
      <c r="N5" s="1"/>
      <c r="O5" s="1"/>
      <c r="P5" s="1"/>
      <c r="Q5" s="1"/>
      <c r="R5" s="1"/>
      <c r="S5" s="1"/>
      <c r="T5" s="1"/>
      <c r="U5" s="1"/>
      <c r="V5" s="1"/>
      <c r="W5" s="1"/>
      <c r="X5" s="1"/>
      <c r="Y5" s="1"/>
      <c r="Z5" s="1"/>
      <c r="AA5" s="1"/>
      <c r="AB5" s="1"/>
      <c r="AC5" s="1"/>
      <c r="AD5" s="1"/>
      <c r="AE5" s="1"/>
      <c r="AF5" s="1"/>
      <c r="AG5" s="50"/>
      <c r="AH5" s="1"/>
      <c r="AI5" s="1"/>
      <c r="BI5" s="35"/>
      <c r="BJ5" s="35"/>
      <c r="BK5" s="35"/>
      <c r="BL5" s="35"/>
      <c r="BM5" s="35"/>
      <c r="BN5" s="35"/>
      <c r="BO5" s="35"/>
      <c r="BP5" s="35"/>
      <c r="BQ5" s="35"/>
      <c r="BR5" s="35"/>
      <c r="BS5" s="35"/>
      <c r="BT5" s="35"/>
      <c r="BU5" s="35"/>
      <c r="BV5" s="35"/>
      <c r="BW5" s="35"/>
      <c r="BX5" s="35"/>
      <c r="BY5" s="15"/>
      <c r="BZ5" s="15"/>
      <c r="CA5" s="15"/>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row>
    <row r="6" spans="1:109" ht="3.75" customHeight="1">
      <c r="A6" s="18"/>
      <c r="B6" s="18"/>
      <c r="C6" s="18"/>
      <c r="D6" s="26"/>
      <c r="E6" s="1"/>
      <c r="F6" s="1"/>
      <c r="G6" s="1"/>
      <c r="H6" s="1"/>
      <c r="I6" s="1"/>
      <c r="J6" s="1"/>
      <c r="K6" s="1"/>
      <c r="L6" s="1"/>
      <c r="M6" s="1"/>
      <c r="N6" s="1"/>
      <c r="O6" s="1"/>
      <c r="P6" s="1"/>
      <c r="Q6" s="1"/>
      <c r="R6" s="1"/>
      <c r="S6" s="1"/>
      <c r="T6" s="1"/>
      <c r="U6" s="1"/>
      <c r="V6" s="1"/>
      <c r="W6" s="1"/>
      <c r="X6" s="1"/>
      <c r="Y6" s="1"/>
      <c r="Z6" s="1"/>
      <c r="AA6" s="1"/>
      <c r="AB6" s="1"/>
      <c r="AC6" s="1"/>
      <c r="AD6" s="1"/>
      <c r="AE6" s="1"/>
      <c r="AF6" s="1"/>
      <c r="AG6" s="50"/>
      <c r="AH6" s="1"/>
      <c r="AI6" s="1"/>
      <c r="BI6" s="15"/>
      <c r="BJ6" s="15"/>
      <c r="BK6" s="15"/>
      <c r="BL6" s="15"/>
      <c r="BM6" s="15"/>
      <c r="BN6" s="15"/>
      <c r="BO6" s="15"/>
      <c r="BP6" s="15"/>
      <c r="BQ6" s="15"/>
      <c r="BR6" s="15"/>
      <c r="BS6" s="15"/>
      <c r="BT6" s="15"/>
      <c r="BU6" s="15"/>
      <c r="BV6" s="15"/>
      <c r="BW6" s="15"/>
      <c r="BX6" s="15"/>
      <c r="BY6" s="15"/>
      <c r="BZ6" s="15"/>
      <c r="CA6" s="15"/>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row>
    <row r="7" spans="1:106" ht="17.25" customHeight="1">
      <c r="A7" s="17" t="s">
        <v>49</v>
      </c>
      <c r="B7" s="17"/>
      <c r="C7" s="17"/>
      <c r="D7" s="26"/>
      <c r="E7" s="167">
        <v>1</v>
      </c>
      <c r="F7" s="167">
        <v>2</v>
      </c>
      <c r="G7" s="167">
        <v>3</v>
      </c>
      <c r="H7" s="167">
        <v>6</v>
      </c>
      <c r="I7" s="167">
        <v>7</v>
      </c>
      <c r="J7" s="167">
        <v>8</v>
      </c>
      <c r="K7" s="167">
        <v>9</v>
      </c>
      <c r="L7" s="167">
        <v>12</v>
      </c>
      <c r="M7" s="167">
        <v>13</v>
      </c>
      <c r="N7" s="167">
        <v>15</v>
      </c>
      <c r="O7" s="167">
        <v>16</v>
      </c>
      <c r="P7" s="167">
        <v>19</v>
      </c>
      <c r="Q7" s="167">
        <v>20</v>
      </c>
      <c r="R7" s="167">
        <v>21</v>
      </c>
      <c r="S7" s="167">
        <v>23</v>
      </c>
      <c r="T7" s="167">
        <v>26</v>
      </c>
      <c r="U7" s="167">
        <v>27</v>
      </c>
      <c r="V7" s="167">
        <v>28</v>
      </c>
      <c r="W7" s="167">
        <v>30</v>
      </c>
      <c r="X7" s="1"/>
      <c r="Y7" s="1"/>
      <c r="Z7" s="1"/>
      <c r="AA7" s="1"/>
      <c r="AB7" s="1"/>
      <c r="AC7" s="1"/>
      <c r="AD7" s="52"/>
      <c r="AE7" s="52"/>
      <c r="AF7" s="52"/>
      <c r="AG7" s="52"/>
      <c r="AH7" s="52"/>
      <c r="AI7" s="52"/>
      <c r="BF7" s="21"/>
      <c r="BG7" s="21"/>
      <c r="BH7" s="21"/>
      <c r="BI7" s="21"/>
      <c r="BJ7" s="21"/>
      <c r="BK7" s="21"/>
      <c r="BL7" s="21"/>
      <c r="BM7" s="21"/>
      <c r="BN7" s="21"/>
      <c r="BO7" s="21"/>
      <c r="BP7" s="21"/>
      <c r="BQ7" s="21"/>
      <c r="BR7" s="21"/>
      <c r="BS7" s="21"/>
      <c r="BT7" s="21"/>
      <c r="BU7" s="21"/>
      <c r="BV7" s="21"/>
      <c r="BW7" s="21"/>
      <c r="BX7" s="15"/>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row>
    <row r="8" spans="1:106" ht="3.75" customHeight="1">
      <c r="A8" s="18"/>
      <c r="B8" s="18"/>
      <c r="C8" s="18"/>
      <c r="D8" s="26"/>
      <c r="E8" s="169"/>
      <c r="F8" s="169"/>
      <c r="G8" s="169"/>
      <c r="H8" s="169"/>
      <c r="I8" s="169"/>
      <c r="J8" s="169"/>
      <c r="K8" s="169"/>
      <c r="L8" s="169"/>
      <c r="M8" s="169"/>
      <c r="N8" s="169"/>
      <c r="O8" s="169"/>
      <c r="P8" s="169"/>
      <c r="Q8" s="169"/>
      <c r="R8" s="169"/>
      <c r="S8" s="169"/>
      <c r="T8" s="169"/>
      <c r="U8" s="169"/>
      <c r="V8" s="169"/>
      <c r="W8" s="169"/>
      <c r="X8" s="1"/>
      <c r="Y8" s="1"/>
      <c r="Z8" s="1"/>
      <c r="AA8" s="1"/>
      <c r="AB8" s="1"/>
      <c r="AC8" s="1"/>
      <c r="AD8" s="52"/>
      <c r="AE8" s="52"/>
      <c r="AF8" s="52"/>
      <c r="AG8" s="52"/>
      <c r="AH8" s="52"/>
      <c r="AI8" s="52"/>
      <c r="BF8" s="15"/>
      <c r="BG8" s="15"/>
      <c r="BH8" s="15"/>
      <c r="BI8" s="15"/>
      <c r="BJ8" s="15"/>
      <c r="BK8" s="15"/>
      <c r="BL8" s="15"/>
      <c r="BM8" s="15"/>
      <c r="BN8" s="15"/>
      <c r="BO8" s="15"/>
      <c r="BP8" s="15"/>
      <c r="BQ8" s="15"/>
      <c r="BR8" s="15"/>
      <c r="BS8" s="15"/>
      <c r="BT8" s="15"/>
      <c r="BU8" s="15"/>
      <c r="BV8" s="15"/>
      <c r="BW8" s="15"/>
      <c r="BX8" s="15"/>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row>
    <row r="9" spans="1:106" ht="20.25">
      <c r="A9" s="17" t="s">
        <v>50</v>
      </c>
      <c r="B9" s="17"/>
      <c r="C9" s="17"/>
      <c r="D9" s="26"/>
      <c r="E9" s="169">
        <v>21300</v>
      </c>
      <c r="F9" s="169">
        <v>18210</v>
      </c>
      <c r="G9" s="169">
        <v>11940</v>
      </c>
      <c r="H9" s="169">
        <v>3580</v>
      </c>
      <c r="I9" s="169">
        <v>16720</v>
      </c>
      <c r="J9" s="169">
        <v>12240</v>
      </c>
      <c r="K9" s="169">
        <v>2980</v>
      </c>
      <c r="L9" s="169">
        <v>26870</v>
      </c>
      <c r="M9" s="169">
        <v>18210</v>
      </c>
      <c r="N9" s="169">
        <v>12540</v>
      </c>
      <c r="O9" s="169">
        <v>6570</v>
      </c>
      <c r="P9" s="169">
        <v>11640</v>
      </c>
      <c r="Q9" s="169">
        <v>18810</v>
      </c>
      <c r="R9" s="169">
        <v>19710</v>
      </c>
      <c r="S9" s="169">
        <v>20300</v>
      </c>
      <c r="T9" s="169">
        <v>11050</v>
      </c>
      <c r="U9" s="169">
        <v>5670</v>
      </c>
      <c r="V9" s="169">
        <v>12240</v>
      </c>
      <c r="W9" s="169">
        <v>8060</v>
      </c>
      <c r="X9" s="1"/>
      <c r="Y9" s="1"/>
      <c r="Z9" s="1"/>
      <c r="AA9" s="1"/>
      <c r="AB9" s="1"/>
      <c r="AC9" s="1"/>
      <c r="AD9" s="52"/>
      <c r="AE9" s="52"/>
      <c r="AF9" s="52"/>
      <c r="AG9" s="52"/>
      <c r="AH9" s="52"/>
      <c r="AI9" s="52"/>
      <c r="BF9" s="15"/>
      <c r="BG9" s="15"/>
      <c r="BH9" s="15"/>
      <c r="BI9" s="15"/>
      <c r="BJ9" s="15"/>
      <c r="BK9" s="15"/>
      <c r="BL9" s="15"/>
      <c r="BM9" s="15"/>
      <c r="BN9" s="15"/>
      <c r="BO9" s="15"/>
      <c r="BP9" s="15"/>
      <c r="BQ9" s="15"/>
      <c r="BR9" s="15"/>
      <c r="BS9" s="15"/>
      <c r="BT9" s="15"/>
      <c r="BU9" s="15"/>
      <c r="BV9" s="15"/>
      <c r="BW9" s="15"/>
      <c r="BX9" s="15"/>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row>
    <row r="10" spans="1:107" ht="5.25" customHeight="1" thickBot="1">
      <c r="A10" s="1"/>
      <c r="B10" s="78"/>
      <c r="C10" s="78"/>
      <c r="D10" s="26"/>
      <c r="E10" s="1"/>
      <c r="F10" s="1"/>
      <c r="G10" s="1"/>
      <c r="H10" s="1"/>
      <c r="I10" s="1"/>
      <c r="J10" s="1"/>
      <c r="K10" s="1"/>
      <c r="L10" s="1"/>
      <c r="M10" s="1"/>
      <c r="N10" s="1"/>
      <c r="O10" s="1"/>
      <c r="P10" s="1"/>
      <c r="Q10" s="1"/>
      <c r="R10" s="1"/>
      <c r="S10" s="1"/>
      <c r="T10" s="1"/>
      <c r="U10" s="1"/>
      <c r="V10" s="1"/>
      <c r="W10" s="1"/>
      <c r="X10" s="1"/>
      <c r="Y10" s="1"/>
      <c r="Z10" s="1"/>
      <c r="AA10" s="1"/>
      <c r="AB10" s="1"/>
      <c r="AC10" s="1"/>
      <c r="AD10" s="1"/>
      <c r="AE10" s="50"/>
      <c r="AF10" s="15"/>
      <c r="AG10" s="15"/>
      <c r="BG10" s="28"/>
      <c r="BH10" s="28"/>
      <c r="BI10" s="28"/>
      <c r="BJ10" s="28"/>
      <c r="BK10" s="28"/>
      <c r="BL10" s="28"/>
      <c r="BM10" s="28"/>
      <c r="BN10" s="28"/>
      <c r="BO10" s="28"/>
      <c r="BP10" s="28"/>
      <c r="BQ10" s="28"/>
      <c r="BR10" s="28"/>
      <c r="BS10" s="28"/>
      <c r="BT10" s="28"/>
      <c r="BU10" s="28"/>
      <c r="BV10" s="28"/>
      <c r="BW10" s="15"/>
      <c r="BX10" s="15"/>
      <c r="BY10" s="15"/>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row>
    <row r="11" spans="1:107" ht="30.75" thickBot="1">
      <c r="A11" s="16" t="s">
        <v>82</v>
      </c>
      <c r="B11" s="16"/>
      <c r="C11" s="16"/>
      <c r="D11" s="26"/>
      <c r="E11" s="1"/>
      <c r="F11" s="1"/>
      <c r="G11" s="1"/>
      <c r="H11" s="1"/>
      <c r="I11" s="1"/>
      <c r="J11" s="1"/>
      <c r="K11" s="1"/>
      <c r="L11" s="1"/>
      <c r="M11" s="1"/>
      <c r="N11" s="1"/>
      <c r="O11" s="180">
        <f>SUM(E9:AC9)</f>
        <v>258640</v>
      </c>
      <c r="P11" s="181"/>
      <c r="Q11" s="181"/>
      <c r="R11" s="181"/>
      <c r="S11" s="182"/>
      <c r="T11" s="43"/>
      <c r="AA11" s="1"/>
      <c r="AB11" s="1"/>
      <c r="AC11" s="1"/>
      <c r="AD11" s="43"/>
      <c r="AE11" s="53"/>
      <c r="AF11" s="1"/>
      <c r="BG11" s="28"/>
      <c r="BH11" s="28"/>
      <c r="BI11" s="28"/>
      <c r="BJ11" s="28"/>
      <c r="BK11" s="28"/>
      <c r="BL11" s="28"/>
      <c r="BM11" s="28"/>
      <c r="BN11" s="28"/>
      <c r="BO11" s="28"/>
      <c r="BP11" s="28"/>
      <c r="BQ11" s="28"/>
      <c r="BR11" s="28"/>
      <c r="BS11" s="28"/>
      <c r="BT11" s="28"/>
      <c r="BU11" s="28"/>
      <c r="BV11" s="28"/>
      <c r="BW11" s="15"/>
      <c r="BX11" s="15"/>
      <c r="BY11" s="15"/>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row>
    <row r="12" spans="1:117" ht="37.5" customHeight="1" thickBot="1">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4"/>
      <c r="AF12" s="5"/>
      <c r="AG12" s="15"/>
      <c r="AK12">
        <v>2</v>
      </c>
      <c r="AL12" s="49">
        <v>3</v>
      </c>
      <c r="AM12" s="49">
        <v>7</v>
      </c>
      <c r="AN12" s="49">
        <v>8</v>
      </c>
      <c r="AO12" s="49">
        <v>9</v>
      </c>
      <c r="AP12" s="49">
        <v>10</v>
      </c>
      <c r="AQ12" s="49">
        <v>11</v>
      </c>
      <c r="AR12" s="49">
        <v>15</v>
      </c>
      <c r="AS12" s="49">
        <v>16</v>
      </c>
      <c r="BG12" s="36"/>
      <c r="BH12" s="36"/>
      <c r="BI12" s="36"/>
      <c r="BJ12" s="36"/>
      <c r="BK12" s="36"/>
      <c r="BL12" s="36"/>
      <c r="BM12" s="36"/>
      <c r="BN12" s="36"/>
      <c r="BO12" s="36"/>
      <c r="BP12" s="36"/>
      <c r="BQ12" s="36"/>
      <c r="BR12" s="36"/>
      <c r="BS12" s="36"/>
      <c r="BT12" s="36"/>
      <c r="BU12" s="36"/>
      <c r="BV12" s="36"/>
      <c r="BW12" s="36"/>
      <c r="BX12" s="36"/>
      <c r="BY12" s="36"/>
      <c r="BZ12" s="37"/>
      <c r="CA12" s="37"/>
      <c r="CB12" s="37"/>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row>
    <row r="13" spans="1:116" ht="30.75" customHeight="1">
      <c r="A13" s="1"/>
      <c r="B13" s="1"/>
      <c r="C13" s="1"/>
      <c r="D13" s="1"/>
      <c r="E13" s="1"/>
      <c r="F13" s="1"/>
      <c r="G13" s="1"/>
      <c r="H13" s="1"/>
      <c r="I13" s="1"/>
      <c r="J13" s="1"/>
      <c r="K13" s="1"/>
      <c r="L13" s="1"/>
      <c r="M13" s="1"/>
      <c r="N13" s="6" t="s">
        <v>51</v>
      </c>
      <c r="O13" s="6"/>
      <c r="P13" s="1"/>
      <c r="Q13" s="1"/>
      <c r="R13" s="1"/>
      <c r="S13" s="1"/>
      <c r="T13" s="1"/>
      <c r="U13" s="1"/>
      <c r="V13" s="1"/>
      <c r="W13" s="1"/>
      <c r="X13" s="1"/>
      <c r="Y13" s="1"/>
      <c r="Z13" s="1"/>
      <c r="AA13" s="1"/>
      <c r="AB13" s="1"/>
      <c r="AC13" s="1"/>
      <c r="AD13" s="50"/>
      <c r="AE13" s="1"/>
      <c r="AF13" s="1"/>
      <c r="AG13"/>
      <c r="BF13" s="28"/>
      <c r="BG13" s="28"/>
      <c r="BH13" s="28"/>
      <c r="BI13" s="28"/>
      <c r="BJ13" s="28"/>
      <c r="BK13" s="28"/>
      <c r="BL13" s="28"/>
      <c r="BM13" s="28"/>
      <c r="BN13" s="28"/>
      <c r="BO13" s="28"/>
      <c r="BP13" s="28"/>
      <c r="BQ13" s="28"/>
      <c r="BR13" s="28"/>
      <c r="BS13" s="28"/>
      <c r="BT13" s="28"/>
      <c r="BU13" s="28"/>
      <c r="BV13" s="15"/>
      <c r="BW13" s="15"/>
      <c r="BX13" s="15"/>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row>
    <row r="14" spans="1:116" ht="18">
      <c r="A14" s="67" t="s">
        <v>52</v>
      </c>
      <c r="B14" s="67"/>
      <c r="C14" s="133"/>
      <c r="D14" s="74"/>
      <c r="E14" s="7"/>
      <c r="F14" s="7"/>
      <c r="G14" s="7"/>
      <c r="H14" s="7"/>
      <c r="I14" s="7"/>
      <c r="J14" s="7"/>
      <c r="K14" s="7"/>
      <c r="L14" s="7"/>
      <c r="M14" s="7"/>
      <c r="N14" s="7"/>
      <c r="O14" s="7"/>
      <c r="P14" s="7"/>
      <c r="Q14" s="7"/>
      <c r="R14" s="7"/>
      <c r="S14" s="7"/>
      <c r="T14" s="7"/>
      <c r="U14" s="7"/>
      <c r="V14" s="7"/>
      <c r="W14" s="7"/>
      <c r="X14" s="7"/>
      <c r="Y14" s="7"/>
      <c r="Z14" s="7"/>
      <c r="AA14" s="7"/>
      <c r="AB14" s="7"/>
      <c r="AC14" s="7"/>
      <c r="AD14" s="60"/>
      <c r="AE14" s="64"/>
      <c r="AF14" s="15"/>
      <c r="AG14"/>
      <c r="BF14" s="38"/>
      <c r="BG14" s="38"/>
      <c r="BH14" s="38"/>
      <c r="BI14" s="38"/>
      <c r="BJ14" s="38"/>
      <c r="BK14" s="38"/>
      <c r="BL14" s="38"/>
      <c r="BM14" s="38"/>
      <c r="BN14" s="38"/>
      <c r="BO14" s="38"/>
      <c r="BP14" s="38"/>
      <c r="BQ14" s="38"/>
      <c r="BR14" s="38"/>
      <c r="BS14" s="38"/>
      <c r="BT14" s="38"/>
      <c r="BU14" s="38"/>
      <c r="BV14" s="15"/>
      <c r="BW14" s="15"/>
      <c r="BX14" s="15"/>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row>
    <row r="15" spans="1:116" s="44" customFormat="1" ht="18">
      <c r="A15" s="90">
        <f>+'RESUM MENSUAL VIDRE'!F8</f>
        <v>19711</v>
      </c>
      <c r="B15" s="91"/>
      <c r="C15" s="92"/>
      <c r="D15" s="92"/>
      <c r="E15"/>
      <c r="F15"/>
      <c r="G15"/>
      <c r="H15"/>
      <c r="I15"/>
      <c r="J15"/>
      <c r="K15"/>
      <c r="L15"/>
      <c r="M15"/>
      <c r="N15"/>
      <c r="O15"/>
      <c r="P15"/>
      <c r="Q15"/>
      <c r="R15"/>
      <c r="S15"/>
      <c r="T15"/>
      <c r="U15"/>
      <c r="V15"/>
      <c r="W15"/>
      <c r="X15"/>
      <c r="Y15"/>
      <c r="Z15"/>
      <c r="AA15"/>
      <c r="AB15"/>
      <c r="AC15" s="45"/>
      <c r="AD15" s="45"/>
      <c r="AE15" s="65"/>
      <c r="AF15" s="45"/>
      <c r="BF15" s="93"/>
      <c r="BG15" s="93"/>
      <c r="BH15" s="93"/>
      <c r="BI15" s="93"/>
      <c r="BJ15" s="93"/>
      <c r="BK15" s="93"/>
      <c r="BL15" s="93"/>
      <c r="BM15" s="93"/>
      <c r="BN15" s="93"/>
      <c r="BO15" s="93"/>
      <c r="BP15" s="93"/>
      <c r="BQ15" s="93"/>
      <c r="BR15" s="93"/>
      <c r="BS15" s="93"/>
      <c r="BT15" s="93"/>
      <c r="BU15" s="93"/>
      <c r="BV15" s="45"/>
      <c r="BW15" s="45"/>
      <c r="BX15" s="45"/>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row>
    <row r="16" spans="1:116" ht="15">
      <c r="A16" s="24" t="s">
        <v>53</v>
      </c>
      <c r="B16" s="68"/>
      <c r="C16" s="68"/>
      <c r="D16" s="89"/>
      <c r="E16">
        <f aca="true" t="shared" si="0" ref="E16:W16">E7</f>
        <v>1</v>
      </c>
      <c r="F16">
        <f t="shared" si="0"/>
        <v>2</v>
      </c>
      <c r="G16">
        <f t="shared" si="0"/>
        <v>3</v>
      </c>
      <c r="H16">
        <f t="shared" si="0"/>
        <v>6</v>
      </c>
      <c r="I16">
        <f t="shared" si="0"/>
        <v>7</v>
      </c>
      <c r="J16">
        <f t="shared" si="0"/>
        <v>8</v>
      </c>
      <c r="K16">
        <f t="shared" si="0"/>
        <v>9</v>
      </c>
      <c r="L16">
        <f t="shared" si="0"/>
        <v>12</v>
      </c>
      <c r="M16">
        <f t="shared" si="0"/>
        <v>13</v>
      </c>
      <c r="N16">
        <f t="shared" si="0"/>
        <v>15</v>
      </c>
      <c r="O16">
        <f t="shared" si="0"/>
        <v>16</v>
      </c>
      <c r="P16">
        <f t="shared" si="0"/>
        <v>19</v>
      </c>
      <c r="Q16">
        <f t="shared" si="0"/>
        <v>20</v>
      </c>
      <c r="R16">
        <f t="shared" si="0"/>
        <v>21</v>
      </c>
      <c r="S16">
        <f t="shared" si="0"/>
        <v>23</v>
      </c>
      <c r="T16">
        <f t="shared" si="0"/>
        <v>26</v>
      </c>
      <c r="U16">
        <f t="shared" si="0"/>
        <v>27</v>
      </c>
      <c r="V16">
        <f t="shared" si="0"/>
        <v>28</v>
      </c>
      <c r="W16">
        <f t="shared" si="0"/>
        <v>30</v>
      </c>
      <c r="X16">
        <f>X7</f>
        <v>0</v>
      </c>
      <c r="Y16">
        <f>Y7</f>
        <v>0</v>
      </c>
      <c r="Z16">
        <f>Z7</f>
        <v>0</v>
      </c>
      <c r="AC16" s="15"/>
      <c r="AD16" s="45"/>
      <c r="AE16" s="65"/>
      <c r="AF16" s="15"/>
      <c r="AG16"/>
      <c r="BF16" s="39"/>
      <c r="BG16" s="39"/>
      <c r="BH16" s="39"/>
      <c r="BI16" s="39"/>
      <c r="BJ16" s="39"/>
      <c r="BK16" s="39"/>
      <c r="BL16" s="39"/>
      <c r="BM16" s="39"/>
      <c r="BN16" s="39"/>
      <c r="BO16" s="39"/>
      <c r="BP16" s="39"/>
      <c r="BQ16" s="39"/>
      <c r="BR16" s="39"/>
      <c r="BS16" s="39"/>
      <c r="BT16" s="39"/>
      <c r="BU16" s="39"/>
      <c r="BV16" s="15"/>
      <c r="BW16" s="15"/>
      <c r="BX16" s="15"/>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row>
    <row r="17" spans="1:116" ht="15">
      <c r="A17" s="155" t="s">
        <v>300</v>
      </c>
      <c r="B17" s="156"/>
      <c r="C17" s="79"/>
      <c r="D17" s="26">
        <v>1</v>
      </c>
      <c r="S17" s="174">
        <v>0.5</v>
      </c>
      <c r="AD17" s="45"/>
      <c r="AE17" s="65"/>
      <c r="AF17" s="15"/>
      <c r="AG17"/>
      <c r="BF17" s="39"/>
      <c r="BG17" s="39"/>
      <c r="BH17" s="39"/>
      <c r="BI17" s="39"/>
      <c r="BJ17" s="39"/>
      <c r="BK17" s="39"/>
      <c r="BL17" s="39"/>
      <c r="BM17" s="39"/>
      <c r="BN17" s="39"/>
      <c r="BO17" s="39"/>
      <c r="BP17" s="39"/>
      <c r="BQ17" s="39"/>
      <c r="BR17" s="39"/>
      <c r="BS17" s="39"/>
      <c r="BT17" s="39"/>
      <c r="BU17" s="39"/>
      <c r="BV17" s="15"/>
      <c r="BW17" s="15"/>
      <c r="BX17" s="15"/>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row>
    <row r="18" spans="1:116" ht="15">
      <c r="A18" s="155" t="s">
        <v>301</v>
      </c>
      <c r="B18" s="156"/>
      <c r="C18" s="79"/>
      <c r="D18" s="26">
        <v>1</v>
      </c>
      <c r="J18" s="174">
        <v>0.5</v>
      </c>
      <c r="S18" s="174">
        <v>1</v>
      </c>
      <c r="AD18" s="45"/>
      <c r="AE18" s="65"/>
      <c r="AF18" s="15"/>
      <c r="AG18"/>
      <c r="BF18" s="39"/>
      <c r="BG18" s="39"/>
      <c r="BH18" s="39"/>
      <c r="BI18" s="39"/>
      <c r="BJ18" s="39"/>
      <c r="BK18" s="39"/>
      <c r="BL18" s="39"/>
      <c r="BM18" s="39"/>
      <c r="BN18" s="39"/>
      <c r="BO18" s="39"/>
      <c r="BP18" s="39"/>
      <c r="BQ18" s="39"/>
      <c r="BR18" s="39"/>
      <c r="BS18" s="39"/>
      <c r="BT18" s="39"/>
      <c r="BU18" s="39"/>
      <c r="BV18" s="15"/>
      <c r="BW18" s="15"/>
      <c r="BX18" s="15"/>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row>
    <row r="19" spans="1:116" ht="15">
      <c r="A19" s="155" t="s">
        <v>302</v>
      </c>
      <c r="B19" s="156">
        <v>1</v>
      </c>
      <c r="C19" s="79"/>
      <c r="D19" s="26">
        <v>1</v>
      </c>
      <c r="J19" s="174">
        <v>1</v>
      </c>
      <c r="S19" s="174">
        <v>0.5</v>
      </c>
      <c r="AD19" s="45"/>
      <c r="AE19" s="65"/>
      <c r="AG19"/>
      <c r="BF19" s="39"/>
      <c r="BG19" s="39"/>
      <c r="BH19" s="39"/>
      <c r="BI19" s="39"/>
      <c r="BJ19" s="39"/>
      <c r="BK19" s="39"/>
      <c r="BL19" s="39"/>
      <c r="BM19" s="39"/>
      <c r="BN19" s="39"/>
      <c r="BO19" s="39"/>
      <c r="BP19" s="39"/>
      <c r="BQ19" s="39"/>
      <c r="BR19" s="39"/>
      <c r="BS19" s="39"/>
      <c r="BT19" s="39"/>
      <c r="BU19" s="39"/>
      <c r="BV19" s="15"/>
      <c r="BW19" s="15"/>
      <c r="BX19" s="15"/>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row>
    <row r="20" spans="1:116" ht="15">
      <c r="A20" s="155" t="s">
        <v>303</v>
      </c>
      <c r="B20" s="156"/>
      <c r="C20" s="79"/>
      <c r="D20" s="26">
        <v>1</v>
      </c>
      <c r="J20" s="174">
        <v>1</v>
      </c>
      <c r="S20" s="174">
        <v>0.5</v>
      </c>
      <c r="AD20" s="45"/>
      <c r="AE20" s="65"/>
      <c r="AF20" s="15"/>
      <c r="AG20"/>
      <c r="BF20" s="39"/>
      <c r="BG20" s="39"/>
      <c r="BH20" s="39"/>
      <c r="BI20" s="39"/>
      <c r="BJ20" s="39"/>
      <c r="BK20" s="39"/>
      <c r="BL20" s="39"/>
      <c r="BM20" s="39"/>
      <c r="BN20" s="39"/>
      <c r="BO20" s="39"/>
      <c r="BP20" s="39"/>
      <c r="BQ20" s="39"/>
      <c r="BR20" s="39"/>
      <c r="BS20" s="39"/>
      <c r="BT20" s="39"/>
      <c r="BU20" s="39"/>
      <c r="BV20" s="15"/>
      <c r="BW20" s="15"/>
      <c r="BX20" s="15"/>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row>
    <row r="21" spans="1:116" ht="15">
      <c r="A21" s="155" t="s">
        <v>615</v>
      </c>
      <c r="B21" s="156"/>
      <c r="C21" s="79"/>
      <c r="D21" s="26">
        <v>1</v>
      </c>
      <c r="AD21" s="45"/>
      <c r="AE21" s="65"/>
      <c r="AF21" s="15"/>
      <c r="AG21"/>
      <c r="BF21" s="39"/>
      <c r="BG21" s="39"/>
      <c r="BH21" s="39"/>
      <c r="BI21" s="39"/>
      <c r="BJ21" s="39"/>
      <c r="BK21" s="39"/>
      <c r="BL21" s="39"/>
      <c r="BM21" s="39"/>
      <c r="BN21" s="39"/>
      <c r="BO21" s="39"/>
      <c r="BP21" s="39"/>
      <c r="BQ21" s="39"/>
      <c r="BR21" s="39"/>
      <c r="BS21" s="39"/>
      <c r="BT21" s="39"/>
      <c r="BU21" s="39"/>
      <c r="BV21" s="15"/>
      <c r="BW21" s="15"/>
      <c r="BX21" s="15"/>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row>
    <row r="22" spans="1:116" ht="15">
      <c r="A22" s="155" t="s">
        <v>615</v>
      </c>
      <c r="B22" s="156"/>
      <c r="C22" s="79"/>
      <c r="D22" s="26">
        <v>1</v>
      </c>
      <c r="AD22" s="45"/>
      <c r="AE22" s="65"/>
      <c r="AF22" s="15"/>
      <c r="AG22"/>
      <c r="BF22" s="39"/>
      <c r="BG22" s="39"/>
      <c r="BH22" s="39"/>
      <c r="BI22" s="39"/>
      <c r="BJ22" s="39"/>
      <c r="BK22" s="39"/>
      <c r="BL22" s="39"/>
      <c r="BM22" s="39"/>
      <c r="BN22" s="39"/>
      <c r="BO22" s="39"/>
      <c r="BP22" s="39"/>
      <c r="BQ22" s="39"/>
      <c r="BR22" s="39"/>
      <c r="BS22" s="39"/>
      <c r="BT22" s="39"/>
      <c r="BU22" s="39"/>
      <c r="BV22" s="15"/>
      <c r="BW22" s="15"/>
      <c r="BX22" s="15"/>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row>
    <row r="23" spans="1:116" ht="15">
      <c r="A23" s="155" t="s">
        <v>615</v>
      </c>
      <c r="B23" s="156"/>
      <c r="C23" s="79"/>
      <c r="D23" s="26">
        <v>1</v>
      </c>
      <c r="AD23" s="45"/>
      <c r="AE23" s="65"/>
      <c r="AF23" s="15"/>
      <c r="AG23"/>
      <c r="BF23" s="39"/>
      <c r="BG23" s="39"/>
      <c r="BH23" s="39"/>
      <c r="BI23" s="39"/>
      <c r="BJ23" s="39"/>
      <c r="BK23" s="39"/>
      <c r="BL23" s="39"/>
      <c r="BM23" s="39"/>
      <c r="BN23" s="39"/>
      <c r="BO23" s="39"/>
      <c r="BP23" s="39"/>
      <c r="BQ23" s="39"/>
      <c r="BR23" s="39"/>
      <c r="BS23" s="39"/>
      <c r="BT23" s="39"/>
      <c r="BU23" s="39"/>
      <c r="BV23" s="15"/>
      <c r="BW23" s="15"/>
      <c r="BX23" s="15"/>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row>
    <row r="24" spans="1:116" ht="15">
      <c r="A24" s="155" t="s">
        <v>304</v>
      </c>
      <c r="B24" s="156"/>
      <c r="C24" s="79"/>
      <c r="D24" s="26">
        <v>1</v>
      </c>
      <c r="S24" s="174">
        <v>1</v>
      </c>
      <c r="AD24" s="45"/>
      <c r="AE24" s="65"/>
      <c r="AF24" s="15"/>
      <c r="AG24"/>
      <c r="BF24" s="39"/>
      <c r="BG24" s="39"/>
      <c r="BH24" s="39"/>
      <c r="BI24" s="39"/>
      <c r="BJ24" s="39"/>
      <c r="BK24" s="39"/>
      <c r="BL24" s="39"/>
      <c r="BM24" s="39"/>
      <c r="BN24" s="39"/>
      <c r="BO24" s="39"/>
      <c r="BP24" s="39"/>
      <c r="BQ24" s="39"/>
      <c r="BR24" s="39"/>
      <c r="BS24" s="39"/>
      <c r="BT24" s="39"/>
      <c r="BU24" s="39"/>
      <c r="BV24" s="15"/>
      <c r="BW24" s="15"/>
      <c r="BX24" s="15"/>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row>
    <row r="25" spans="1:116" ht="15">
      <c r="A25" s="155" t="s">
        <v>616</v>
      </c>
      <c r="B25" s="156">
        <v>1</v>
      </c>
      <c r="C25" s="79"/>
      <c r="D25" s="26">
        <v>1</v>
      </c>
      <c r="S25" s="174">
        <v>0.5</v>
      </c>
      <c r="AD25" s="45"/>
      <c r="AE25" s="65"/>
      <c r="AF25" s="15"/>
      <c r="AG25"/>
      <c r="BF25" s="39"/>
      <c r="BG25" s="39"/>
      <c r="BH25" s="39"/>
      <c r="BI25" s="39"/>
      <c r="BJ25" s="39"/>
      <c r="BK25" s="39"/>
      <c r="BL25" s="39"/>
      <c r="BM25" s="39"/>
      <c r="BN25" s="39"/>
      <c r="BO25" s="39"/>
      <c r="BP25" s="39"/>
      <c r="BQ25" s="39"/>
      <c r="BR25" s="39"/>
      <c r="BS25" s="39"/>
      <c r="BT25" s="39"/>
      <c r="BU25" s="39"/>
      <c r="BV25" s="15"/>
      <c r="BW25" s="15"/>
      <c r="BX25" s="15"/>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row>
    <row r="26" spans="1:116" ht="15">
      <c r="A26" s="155" t="s">
        <v>305</v>
      </c>
      <c r="B26" s="156">
        <v>1</v>
      </c>
      <c r="C26" s="79"/>
      <c r="D26" s="26">
        <v>1</v>
      </c>
      <c r="E26" s="174">
        <v>1</v>
      </c>
      <c r="J26" s="174">
        <v>0.5</v>
      </c>
      <c r="S26" s="174">
        <v>1</v>
      </c>
      <c r="AD26" s="45"/>
      <c r="AE26" s="65"/>
      <c r="AF26" s="15"/>
      <c r="AG26"/>
      <c r="BF26" s="39"/>
      <c r="BG26" s="39"/>
      <c r="BH26" s="39"/>
      <c r="BI26" s="39"/>
      <c r="BJ26" s="39"/>
      <c r="BK26" s="39"/>
      <c r="BL26" s="39"/>
      <c r="BM26" s="39"/>
      <c r="BN26" s="39"/>
      <c r="BO26" s="39"/>
      <c r="BP26" s="39"/>
      <c r="BQ26" s="39"/>
      <c r="BR26" s="39"/>
      <c r="BS26" s="39"/>
      <c r="BT26" s="39"/>
      <c r="BU26" s="39"/>
      <c r="BV26" s="15"/>
      <c r="BW26" s="15"/>
      <c r="BX26" s="15"/>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row>
    <row r="27" spans="1:116" ht="15">
      <c r="A27" s="155" t="s">
        <v>306</v>
      </c>
      <c r="B27" s="156">
        <v>1</v>
      </c>
      <c r="C27" s="79"/>
      <c r="D27" s="26">
        <v>1</v>
      </c>
      <c r="J27" s="174">
        <v>1</v>
      </c>
      <c r="S27" s="174">
        <v>0.5</v>
      </c>
      <c r="AD27" s="45"/>
      <c r="AE27" s="65"/>
      <c r="AF27" s="15"/>
      <c r="AG27"/>
      <c r="BF27" s="39"/>
      <c r="BG27" s="39"/>
      <c r="BH27" s="39"/>
      <c r="BI27" s="39"/>
      <c r="BJ27" s="39"/>
      <c r="BK27" s="39"/>
      <c r="BL27" s="39"/>
      <c r="BM27" s="39"/>
      <c r="BN27" s="39"/>
      <c r="BO27" s="39"/>
      <c r="BP27" s="39"/>
      <c r="BQ27" s="39"/>
      <c r="BR27" s="39"/>
      <c r="BS27" s="39"/>
      <c r="BT27" s="39"/>
      <c r="BU27" s="39"/>
      <c r="BV27" s="15"/>
      <c r="BW27" s="15"/>
      <c r="BX27" s="15"/>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row>
    <row r="28" spans="1:106" ht="15">
      <c r="A28" s="155" t="s">
        <v>307</v>
      </c>
      <c r="B28" s="156"/>
      <c r="C28" s="79"/>
      <c r="D28" s="26">
        <v>1</v>
      </c>
      <c r="S28" s="174">
        <v>1</v>
      </c>
      <c r="AD28" s="46"/>
      <c r="AE28" s="66"/>
      <c r="AG28"/>
      <c r="BF28" s="27"/>
      <c r="BG28" s="28"/>
      <c r="BH28" s="28"/>
      <c r="BI28" s="28"/>
      <c r="BJ28" s="28"/>
      <c r="BK28" s="28"/>
      <c r="BL28" s="28"/>
      <c r="BM28" s="28"/>
      <c r="BN28" s="28"/>
      <c r="BO28" s="28"/>
      <c r="BP28" s="28"/>
      <c r="BQ28" s="28"/>
      <c r="BR28" s="28"/>
      <c r="BS28" s="28"/>
      <c r="BT28" s="28"/>
      <c r="BU28" s="28"/>
      <c r="BV28" s="15"/>
      <c r="BW28" s="15"/>
      <c r="BX28" s="15"/>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row>
    <row r="29" spans="1:106" ht="15">
      <c r="A29" s="155" t="s">
        <v>308</v>
      </c>
      <c r="B29" s="156">
        <v>1</v>
      </c>
      <c r="C29" s="79"/>
      <c r="D29" s="26">
        <v>1</v>
      </c>
      <c r="S29" s="174">
        <v>1</v>
      </c>
      <c r="AD29" s="46"/>
      <c r="AE29" s="66"/>
      <c r="AG29"/>
      <c r="BF29" s="27"/>
      <c r="BG29" s="28"/>
      <c r="BH29" s="28"/>
      <c r="BI29" s="28"/>
      <c r="BJ29" s="28"/>
      <c r="BK29" s="28"/>
      <c r="BL29" s="28"/>
      <c r="BM29" s="28"/>
      <c r="BN29" s="28"/>
      <c r="BO29" s="28"/>
      <c r="BP29" s="28"/>
      <c r="BQ29" s="28"/>
      <c r="BR29" s="28"/>
      <c r="BS29" s="28"/>
      <c r="BT29" s="28"/>
      <c r="BU29" s="28"/>
      <c r="BV29" s="15"/>
      <c r="BW29" s="15"/>
      <c r="BX29" s="15"/>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row>
    <row r="30" spans="1:106" ht="15">
      <c r="A30" s="155" t="s">
        <v>222</v>
      </c>
      <c r="B30" s="156"/>
      <c r="C30" s="79"/>
      <c r="D30" s="26">
        <v>1</v>
      </c>
      <c r="K30" s="174">
        <v>1</v>
      </c>
      <c r="AD30" s="46"/>
      <c r="AE30" s="66"/>
      <c r="AG30"/>
      <c r="BF30" s="31"/>
      <c r="BG30" s="31"/>
      <c r="BH30" s="31"/>
      <c r="BI30" s="31"/>
      <c r="BJ30" s="31"/>
      <c r="BK30" s="31"/>
      <c r="BL30" s="31"/>
      <c r="BN30" s="31"/>
      <c r="BO30" s="31"/>
      <c r="BP30" s="31"/>
      <c r="BQ30" s="31"/>
      <c r="BR30" s="31"/>
      <c r="BS30" s="31"/>
      <c r="BT30" s="31"/>
      <c r="BU30" s="31"/>
      <c r="BV30" s="31"/>
      <c r="BW30" s="31"/>
      <c r="BX30" s="15"/>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row>
    <row r="31" spans="1:106" ht="15">
      <c r="A31" s="155" t="s">
        <v>83</v>
      </c>
      <c r="B31" s="156"/>
      <c r="C31" s="79"/>
      <c r="D31" s="26">
        <v>1</v>
      </c>
      <c r="J31" s="174">
        <v>0.5</v>
      </c>
      <c r="S31" s="174">
        <v>0</v>
      </c>
      <c r="AD31" s="46"/>
      <c r="AE31" s="66"/>
      <c r="AG31"/>
      <c r="BF31" s="31"/>
      <c r="BG31" s="31"/>
      <c r="BH31" s="31"/>
      <c r="BI31" s="31"/>
      <c r="BJ31" s="31"/>
      <c r="BK31" s="31"/>
      <c r="BL31" s="31"/>
      <c r="BN31" s="31"/>
      <c r="BO31" s="31"/>
      <c r="BP31" s="31"/>
      <c r="BQ31" s="31"/>
      <c r="BR31" s="31"/>
      <c r="BS31" s="31"/>
      <c r="BT31" s="31"/>
      <c r="BU31" s="31"/>
      <c r="BV31" s="31"/>
      <c r="BW31" s="31"/>
      <c r="BX31" s="15"/>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row>
    <row r="32" spans="1:106" ht="15">
      <c r="A32" s="155" t="s">
        <v>617</v>
      </c>
      <c r="B32" s="156"/>
      <c r="C32" s="79"/>
      <c r="D32" s="26">
        <v>1</v>
      </c>
      <c r="S32" s="174">
        <v>1</v>
      </c>
      <c r="AD32" s="46"/>
      <c r="AE32" s="66"/>
      <c r="AG32"/>
      <c r="BF32" s="31"/>
      <c r="BG32" s="31"/>
      <c r="BH32" s="31"/>
      <c r="BI32" s="31"/>
      <c r="BJ32" s="31"/>
      <c r="BK32" s="31"/>
      <c r="BL32" s="31"/>
      <c r="BN32" s="31"/>
      <c r="BO32" s="31"/>
      <c r="BP32" s="31"/>
      <c r="BQ32" s="31"/>
      <c r="BR32" s="31"/>
      <c r="BS32" s="31"/>
      <c r="BT32" s="31"/>
      <c r="BU32" s="31"/>
      <c r="BV32" s="31"/>
      <c r="BW32" s="31"/>
      <c r="BX32" s="15"/>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row>
    <row r="33" spans="1:106" ht="15">
      <c r="A33" s="155" t="s">
        <v>309</v>
      </c>
      <c r="B33" s="156"/>
      <c r="C33" s="79"/>
      <c r="D33" s="26">
        <v>1</v>
      </c>
      <c r="S33" s="174">
        <v>0.5</v>
      </c>
      <c r="AD33" s="46"/>
      <c r="AE33" s="66"/>
      <c r="AG33"/>
      <c r="BF33" s="31"/>
      <c r="BG33" s="31"/>
      <c r="BH33" s="31"/>
      <c r="BI33" s="31"/>
      <c r="BJ33" s="31"/>
      <c r="BK33" s="31"/>
      <c r="BL33" s="31"/>
      <c r="BN33" s="31"/>
      <c r="BO33" s="31"/>
      <c r="BP33" s="31"/>
      <c r="BQ33" s="31"/>
      <c r="BR33" s="31"/>
      <c r="BS33" s="31"/>
      <c r="BT33" s="31"/>
      <c r="BU33" s="31"/>
      <c r="BV33" s="31"/>
      <c r="BW33" s="31"/>
      <c r="BX33" s="15"/>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row>
    <row r="34" spans="1:106" ht="15">
      <c r="A34" s="155" t="s">
        <v>310</v>
      </c>
      <c r="B34" s="156"/>
      <c r="C34" s="79"/>
      <c r="D34" s="26">
        <v>1</v>
      </c>
      <c r="S34" s="174">
        <v>0</v>
      </c>
      <c r="AD34" s="46"/>
      <c r="AE34" s="66"/>
      <c r="AG34"/>
      <c r="BF34" s="31"/>
      <c r="BG34" s="31"/>
      <c r="BH34" s="31"/>
      <c r="BI34" s="31"/>
      <c r="BJ34" s="31"/>
      <c r="BK34" s="31"/>
      <c r="BL34" s="31"/>
      <c r="BN34" s="31"/>
      <c r="BO34" s="31"/>
      <c r="BP34" s="31"/>
      <c r="BQ34" s="31"/>
      <c r="BR34" s="31"/>
      <c r="BS34" s="31"/>
      <c r="BT34" s="31"/>
      <c r="BU34" s="31"/>
      <c r="BV34" s="31"/>
      <c r="BW34" s="31"/>
      <c r="BX34" s="15"/>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row>
    <row r="35" spans="1:106" ht="15">
      <c r="A35" s="155" t="s">
        <v>311</v>
      </c>
      <c r="B35" s="156">
        <v>1</v>
      </c>
      <c r="C35" s="79"/>
      <c r="D35" s="26">
        <v>1</v>
      </c>
      <c r="E35" s="174">
        <v>1</v>
      </c>
      <c r="S35" s="174">
        <v>1</v>
      </c>
      <c r="AD35" s="46"/>
      <c r="AE35" s="66"/>
      <c r="AG35"/>
      <c r="BF35" s="31"/>
      <c r="BG35" s="31"/>
      <c r="BH35" s="31"/>
      <c r="BI35" s="31"/>
      <c r="BJ35" s="31"/>
      <c r="BK35" s="31"/>
      <c r="BL35" s="31"/>
      <c r="BN35" s="31"/>
      <c r="BO35" s="31"/>
      <c r="BP35" s="31"/>
      <c r="BQ35" s="31"/>
      <c r="BR35" s="31"/>
      <c r="BS35" s="31"/>
      <c r="BT35" s="31"/>
      <c r="BU35" s="31"/>
      <c r="BV35" s="31"/>
      <c r="BW35" s="31"/>
      <c r="BX35" s="15"/>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row>
    <row r="36" spans="1:106" ht="15">
      <c r="A36" s="155" t="s">
        <v>312</v>
      </c>
      <c r="B36" s="156"/>
      <c r="C36" s="79"/>
      <c r="D36" s="26">
        <v>1</v>
      </c>
      <c r="S36" s="174">
        <v>0.5</v>
      </c>
      <c r="AD36" s="46"/>
      <c r="AE36" s="66"/>
      <c r="AG36"/>
      <c r="BF36" s="31"/>
      <c r="BG36" s="31"/>
      <c r="BH36" s="31"/>
      <c r="BI36" s="31"/>
      <c r="BJ36" s="31"/>
      <c r="BK36" s="31"/>
      <c r="BL36" s="31"/>
      <c r="BN36" s="31"/>
      <c r="BO36" s="31"/>
      <c r="BP36" s="31"/>
      <c r="BQ36" s="31"/>
      <c r="BR36" s="31"/>
      <c r="BS36" s="31"/>
      <c r="BT36" s="31"/>
      <c r="BU36" s="31"/>
      <c r="BV36" s="31"/>
      <c r="BW36" s="31"/>
      <c r="BX36" s="15"/>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row>
    <row r="37" spans="1:106" ht="15">
      <c r="A37" s="155" t="s">
        <v>313</v>
      </c>
      <c r="B37" s="156"/>
      <c r="C37" s="79"/>
      <c r="D37" s="26">
        <v>1</v>
      </c>
      <c r="S37" s="174">
        <v>1</v>
      </c>
      <c r="AD37" s="46"/>
      <c r="AE37" s="66"/>
      <c r="AG37"/>
      <c r="BF37" s="31"/>
      <c r="BG37" s="31"/>
      <c r="BH37" s="31"/>
      <c r="BI37" s="31"/>
      <c r="BJ37" s="31"/>
      <c r="BK37" s="31"/>
      <c r="BL37" s="31"/>
      <c r="BN37" s="31"/>
      <c r="BO37" s="31"/>
      <c r="BP37" s="31"/>
      <c r="BQ37" s="31"/>
      <c r="BR37" s="31"/>
      <c r="BS37" s="31"/>
      <c r="BT37" s="31"/>
      <c r="BU37" s="31"/>
      <c r="BV37" s="31"/>
      <c r="BW37" s="31"/>
      <c r="BX37" s="15"/>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row>
    <row r="38" spans="1:106" ht="15">
      <c r="A38" s="155" t="s">
        <v>139</v>
      </c>
      <c r="B38" s="156"/>
      <c r="C38" s="79"/>
      <c r="D38" s="26">
        <v>1</v>
      </c>
      <c r="S38" s="174">
        <v>1</v>
      </c>
      <c r="AD38" s="46"/>
      <c r="AE38" s="66"/>
      <c r="AG38"/>
      <c r="BF38" s="31"/>
      <c r="BG38" s="31"/>
      <c r="BH38" s="31"/>
      <c r="BI38" s="31"/>
      <c r="BJ38" s="31"/>
      <c r="BK38" s="31"/>
      <c r="BL38" s="31"/>
      <c r="BN38" s="31"/>
      <c r="BO38" s="31"/>
      <c r="BP38" s="31"/>
      <c r="BQ38" s="31"/>
      <c r="BR38" s="31"/>
      <c r="BS38" s="31"/>
      <c r="BT38" s="31"/>
      <c r="BU38" s="31"/>
      <c r="BV38" s="31"/>
      <c r="BW38" s="31"/>
      <c r="BX38" s="15"/>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row>
    <row r="39" spans="1:106" ht="15">
      <c r="A39" s="155" t="s">
        <v>314</v>
      </c>
      <c r="B39" s="156"/>
      <c r="C39" s="79"/>
      <c r="D39" s="26">
        <v>1</v>
      </c>
      <c r="S39" s="174">
        <v>0.5</v>
      </c>
      <c r="AD39" s="46"/>
      <c r="AE39" s="66"/>
      <c r="AG39"/>
      <c r="BF39" s="31"/>
      <c r="BG39" s="31"/>
      <c r="BH39" s="31"/>
      <c r="BI39" s="31"/>
      <c r="BJ39" s="31"/>
      <c r="BK39" s="31"/>
      <c r="BL39" s="31"/>
      <c r="BN39" s="31"/>
      <c r="BO39" s="31"/>
      <c r="BP39" s="31"/>
      <c r="BQ39" s="31"/>
      <c r="BR39" s="31"/>
      <c r="BS39" s="31"/>
      <c r="BT39" s="31"/>
      <c r="BU39" s="31"/>
      <c r="BV39" s="31"/>
      <c r="BW39" s="31"/>
      <c r="BX39" s="15"/>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row>
    <row r="40" spans="1:106" ht="15">
      <c r="A40" s="155" t="s">
        <v>140</v>
      </c>
      <c r="B40" s="156"/>
      <c r="C40" s="79"/>
      <c r="D40" s="26">
        <v>1</v>
      </c>
      <c r="S40" s="174">
        <v>0.5</v>
      </c>
      <c r="AD40" s="46"/>
      <c r="AE40" s="66"/>
      <c r="AG40"/>
      <c r="BF40" s="31"/>
      <c r="BG40" s="31"/>
      <c r="BH40" s="31"/>
      <c r="BI40" s="31"/>
      <c r="BJ40" s="31"/>
      <c r="BK40" s="31"/>
      <c r="BL40" s="31"/>
      <c r="BN40" s="31"/>
      <c r="BO40" s="31"/>
      <c r="BP40" s="31"/>
      <c r="BQ40" s="31"/>
      <c r="BR40" s="31"/>
      <c r="BS40" s="31"/>
      <c r="BT40" s="31"/>
      <c r="BU40" s="31"/>
      <c r="BV40" s="31"/>
      <c r="BW40" s="31"/>
      <c r="BX40" s="15"/>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row>
    <row r="41" spans="1:106" ht="15">
      <c r="A41" s="155" t="s">
        <v>315</v>
      </c>
      <c r="B41" s="156">
        <v>1</v>
      </c>
      <c r="C41" s="79"/>
      <c r="D41" s="26">
        <v>1</v>
      </c>
      <c r="E41" s="174">
        <v>1</v>
      </c>
      <c r="J41" s="174">
        <v>0.5</v>
      </c>
      <c r="S41" s="174">
        <v>0.5</v>
      </c>
      <c r="AD41" s="46"/>
      <c r="AE41" s="66"/>
      <c r="AG41"/>
      <c r="BF41" s="31"/>
      <c r="BG41" s="31"/>
      <c r="BH41" s="31"/>
      <c r="BI41" s="31"/>
      <c r="BJ41" s="31"/>
      <c r="BK41" s="31"/>
      <c r="BL41" s="31"/>
      <c r="BN41" s="31"/>
      <c r="BO41" s="31"/>
      <c r="BP41" s="31"/>
      <c r="BQ41" s="31"/>
      <c r="BR41" s="31"/>
      <c r="BS41" s="31"/>
      <c r="BT41" s="31"/>
      <c r="BU41" s="31"/>
      <c r="BV41" s="31"/>
      <c r="BW41" s="31"/>
      <c r="BX41" s="15"/>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row>
    <row r="42" spans="1:106" ht="15">
      <c r="A42" s="155" t="s">
        <v>84</v>
      </c>
      <c r="B42" s="156"/>
      <c r="C42" s="79"/>
      <c r="D42" s="26">
        <v>1</v>
      </c>
      <c r="S42" s="174">
        <v>0.5</v>
      </c>
      <c r="AD42" s="46"/>
      <c r="AE42" s="66"/>
      <c r="AG42"/>
      <c r="BF42" s="31"/>
      <c r="BG42" s="31"/>
      <c r="BH42" s="31"/>
      <c r="BI42" s="31"/>
      <c r="BJ42" s="31"/>
      <c r="BK42" s="31"/>
      <c r="BL42" s="31"/>
      <c r="BN42" s="31"/>
      <c r="BO42" s="31"/>
      <c r="BP42" s="31"/>
      <c r="BQ42" s="31"/>
      <c r="BR42" s="31"/>
      <c r="BS42" s="31"/>
      <c r="BT42" s="31"/>
      <c r="BU42" s="31"/>
      <c r="BV42" s="31"/>
      <c r="BW42" s="31"/>
      <c r="BX42" s="15"/>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row>
    <row r="43" spans="1:106" ht="15">
      <c r="A43" s="155" t="s">
        <v>316</v>
      </c>
      <c r="B43" s="156">
        <v>1</v>
      </c>
      <c r="C43" s="79"/>
      <c r="D43" s="26">
        <v>1</v>
      </c>
      <c r="S43" s="174">
        <v>0.5</v>
      </c>
      <c r="AD43" s="46"/>
      <c r="AE43" s="66"/>
      <c r="AG43"/>
      <c r="BF43" s="31"/>
      <c r="BG43" s="31"/>
      <c r="BH43" s="31"/>
      <c r="BI43" s="31"/>
      <c r="BJ43" s="31"/>
      <c r="BK43" s="31"/>
      <c r="BL43" s="31"/>
      <c r="BN43" s="31"/>
      <c r="BO43" s="31"/>
      <c r="BP43" s="31"/>
      <c r="BQ43" s="31"/>
      <c r="BR43" s="31"/>
      <c r="BS43" s="31"/>
      <c r="BT43" s="31"/>
      <c r="BU43" s="31"/>
      <c r="BV43" s="31"/>
      <c r="BW43" s="31"/>
      <c r="BX43" s="15"/>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row>
    <row r="44" spans="1:106" ht="15">
      <c r="A44" s="155" t="s">
        <v>317</v>
      </c>
      <c r="B44" s="156"/>
      <c r="C44" s="79"/>
      <c r="D44" s="26">
        <v>1</v>
      </c>
      <c r="S44" s="174">
        <v>0.5</v>
      </c>
      <c r="AD44" s="46"/>
      <c r="AE44" s="66"/>
      <c r="AG44"/>
      <c r="BF44" s="31"/>
      <c r="BG44" s="31"/>
      <c r="BH44" s="31"/>
      <c r="BI44" s="31"/>
      <c r="BJ44" s="31"/>
      <c r="BK44" s="31"/>
      <c r="BL44" s="31"/>
      <c r="BN44" s="31"/>
      <c r="BO44" s="31"/>
      <c r="BP44" s="31"/>
      <c r="BQ44" s="31"/>
      <c r="BR44" s="31"/>
      <c r="BS44" s="31"/>
      <c r="BT44" s="31"/>
      <c r="BU44" s="31"/>
      <c r="BV44" s="31"/>
      <c r="BW44" s="31"/>
      <c r="BX44" s="15"/>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row>
    <row r="45" spans="1:106" ht="15">
      <c r="A45" s="155" t="s">
        <v>141</v>
      </c>
      <c r="B45" s="156"/>
      <c r="C45" s="79"/>
      <c r="D45" s="26">
        <v>1</v>
      </c>
      <c r="S45" s="174">
        <v>0.5</v>
      </c>
      <c r="AD45" s="46"/>
      <c r="AE45" s="66"/>
      <c r="AG45"/>
      <c r="BF45" s="31"/>
      <c r="BG45" s="31"/>
      <c r="BH45" s="31"/>
      <c r="BI45" s="31"/>
      <c r="BJ45" s="31"/>
      <c r="BK45" s="31"/>
      <c r="BL45" s="31"/>
      <c r="BN45" s="31"/>
      <c r="BO45" s="31"/>
      <c r="BP45" s="31"/>
      <c r="BQ45" s="31"/>
      <c r="BR45" s="31"/>
      <c r="BS45" s="31"/>
      <c r="BT45" s="31"/>
      <c r="BU45" s="31"/>
      <c r="BV45" s="31"/>
      <c r="BW45" s="31"/>
      <c r="BX45" s="15"/>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row>
    <row r="46" spans="1:106" ht="15">
      <c r="A46" s="155" t="s">
        <v>318</v>
      </c>
      <c r="B46" s="156"/>
      <c r="C46" s="79"/>
      <c r="D46" s="26">
        <v>1</v>
      </c>
      <c r="S46" s="174">
        <v>1</v>
      </c>
      <c r="AD46" s="46"/>
      <c r="AE46" s="66"/>
      <c r="AG46"/>
      <c r="BF46" s="31"/>
      <c r="BG46" s="31"/>
      <c r="BH46" s="31"/>
      <c r="BI46" s="31"/>
      <c r="BJ46" s="31"/>
      <c r="BK46" s="31"/>
      <c r="BL46" s="31"/>
      <c r="BN46" s="31"/>
      <c r="BO46" s="31"/>
      <c r="BP46" s="31"/>
      <c r="BQ46" s="31"/>
      <c r="BR46" s="31"/>
      <c r="BS46" s="31"/>
      <c r="BT46" s="31"/>
      <c r="BU46" s="31"/>
      <c r="BV46" s="31"/>
      <c r="BW46" s="31"/>
      <c r="BX46" s="15"/>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row>
    <row r="47" spans="1:106" ht="15">
      <c r="A47" s="155" t="s">
        <v>142</v>
      </c>
      <c r="B47" s="156"/>
      <c r="C47" s="79"/>
      <c r="D47" s="26">
        <v>1</v>
      </c>
      <c r="S47" s="174">
        <v>0.5</v>
      </c>
      <c r="AD47" s="46"/>
      <c r="AE47" s="66"/>
      <c r="AG47"/>
      <c r="BF47" s="31"/>
      <c r="BG47" s="31"/>
      <c r="BH47" s="31"/>
      <c r="BI47" s="31"/>
      <c r="BJ47" s="31"/>
      <c r="BK47" s="31"/>
      <c r="BL47" s="31"/>
      <c r="BN47" s="31"/>
      <c r="BO47" s="31"/>
      <c r="BP47" s="31"/>
      <c r="BQ47" s="31"/>
      <c r="BR47" s="31"/>
      <c r="BS47" s="31"/>
      <c r="BT47" s="31"/>
      <c r="BU47" s="31"/>
      <c r="BV47" s="31"/>
      <c r="BW47" s="31"/>
      <c r="BX47" s="15"/>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row>
    <row r="48" spans="1:106" ht="15">
      <c r="A48" s="155" t="s">
        <v>319</v>
      </c>
      <c r="B48" s="156"/>
      <c r="C48" s="79"/>
      <c r="D48" s="26">
        <v>1</v>
      </c>
      <c r="S48" s="174">
        <v>0.5</v>
      </c>
      <c r="AD48" s="46"/>
      <c r="AE48" s="66"/>
      <c r="AG48"/>
      <c r="BF48" s="31"/>
      <c r="BG48" s="31"/>
      <c r="BH48" s="31"/>
      <c r="BI48" s="31"/>
      <c r="BJ48" s="31"/>
      <c r="BK48" s="31"/>
      <c r="BL48" s="31"/>
      <c r="BN48" s="31"/>
      <c r="BO48" s="31"/>
      <c r="BP48" s="31"/>
      <c r="BQ48" s="31"/>
      <c r="BR48" s="31"/>
      <c r="BS48" s="31"/>
      <c r="BT48" s="31"/>
      <c r="BU48" s="31"/>
      <c r="BV48" s="31"/>
      <c r="BW48" s="31"/>
      <c r="BX48" s="15"/>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row>
    <row r="49" spans="1:106" ht="15">
      <c r="A49" s="155" t="s">
        <v>143</v>
      </c>
      <c r="B49" s="156"/>
      <c r="C49" s="79"/>
      <c r="D49" s="26">
        <v>1</v>
      </c>
      <c r="S49" s="174">
        <v>1</v>
      </c>
      <c r="AD49" s="46"/>
      <c r="AE49" s="66"/>
      <c r="AG49"/>
      <c r="BF49" s="31"/>
      <c r="BG49" s="31"/>
      <c r="BH49" s="31"/>
      <c r="BI49" s="31"/>
      <c r="BJ49" s="31"/>
      <c r="BK49" s="31"/>
      <c r="BL49" s="31"/>
      <c r="BN49" s="31"/>
      <c r="BO49" s="31"/>
      <c r="BP49" s="31"/>
      <c r="BQ49" s="31"/>
      <c r="BR49" s="31"/>
      <c r="BS49" s="31"/>
      <c r="BT49" s="31"/>
      <c r="BU49" s="31"/>
      <c r="BV49" s="31"/>
      <c r="BW49" s="31"/>
      <c r="BX49" s="15"/>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row>
    <row r="50" spans="1:33" ht="15.75">
      <c r="A50" s="155" t="s">
        <v>320</v>
      </c>
      <c r="B50" s="156"/>
      <c r="C50" s="79"/>
      <c r="D50" s="75">
        <v>1</v>
      </c>
      <c r="S50" s="174">
        <v>0.5</v>
      </c>
      <c r="AD50" s="44"/>
      <c r="AE50" s="66"/>
      <c r="AG50"/>
    </row>
    <row r="51" spans="1:33" ht="15">
      <c r="A51" s="155" t="s">
        <v>618</v>
      </c>
      <c r="B51" s="156"/>
      <c r="C51" s="154"/>
      <c r="D51" s="26">
        <v>1</v>
      </c>
      <c r="S51" s="174">
        <v>0.5</v>
      </c>
      <c r="AD51" s="44"/>
      <c r="AE51" s="66"/>
      <c r="AG51"/>
    </row>
    <row r="52" spans="1:33" ht="15">
      <c r="A52" s="155" t="s">
        <v>321</v>
      </c>
      <c r="B52" s="156"/>
      <c r="C52" s="154"/>
      <c r="D52" s="26">
        <v>1</v>
      </c>
      <c r="S52" s="174">
        <v>1</v>
      </c>
      <c r="AD52" s="44"/>
      <c r="AE52" s="66"/>
      <c r="AG52"/>
    </row>
    <row r="53" spans="1:33" ht="15">
      <c r="A53" s="155" t="s">
        <v>322</v>
      </c>
      <c r="B53" s="156"/>
      <c r="C53" s="154"/>
      <c r="D53" s="26">
        <v>1</v>
      </c>
      <c r="S53" s="174">
        <v>0.5</v>
      </c>
      <c r="AD53" s="44"/>
      <c r="AE53" s="66"/>
      <c r="AG53"/>
    </row>
    <row r="54" spans="1:33" ht="15">
      <c r="A54" s="155" t="s">
        <v>323</v>
      </c>
      <c r="B54" s="156"/>
      <c r="C54" s="154"/>
      <c r="D54" s="26">
        <v>1</v>
      </c>
      <c r="J54" s="174">
        <v>1</v>
      </c>
      <c r="S54" s="174">
        <v>0.5</v>
      </c>
      <c r="AD54" s="162"/>
      <c r="AE54" s="66"/>
      <c r="AF54" s="162"/>
      <c r="AG54" s="162"/>
    </row>
    <row r="55" spans="1:33" ht="15">
      <c r="A55" s="155" t="s">
        <v>324</v>
      </c>
      <c r="B55" s="156"/>
      <c r="C55" s="154"/>
      <c r="D55" s="26">
        <v>1</v>
      </c>
      <c r="S55" s="174">
        <v>0.5</v>
      </c>
      <c r="AD55" s="162"/>
      <c r="AE55" s="66"/>
      <c r="AF55" s="162"/>
      <c r="AG55" s="162"/>
    </row>
    <row r="56" spans="1:33" ht="15">
      <c r="A56" s="158" t="s">
        <v>325</v>
      </c>
      <c r="B56" s="156"/>
      <c r="C56" s="154"/>
      <c r="D56" s="26">
        <v>1</v>
      </c>
      <c r="S56" s="174">
        <v>0</v>
      </c>
      <c r="AD56" s="162"/>
      <c r="AE56" s="66"/>
      <c r="AF56" s="162"/>
      <c r="AG56" s="162"/>
    </row>
    <row r="57" spans="1:33" ht="15">
      <c r="A57" s="155" t="s">
        <v>265</v>
      </c>
      <c r="B57" s="156"/>
      <c r="C57" s="154"/>
      <c r="D57" s="26">
        <v>1</v>
      </c>
      <c r="S57" s="174">
        <v>0.5</v>
      </c>
      <c r="AD57" s="162"/>
      <c r="AE57" s="66"/>
      <c r="AF57" s="162"/>
      <c r="AG57" s="162"/>
    </row>
    <row r="58" spans="1:33" ht="15">
      <c r="A58" s="158" t="s">
        <v>266</v>
      </c>
      <c r="B58" s="156"/>
      <c r="C58" s="154"/>
      <c r="D58" s="26">
        <v>1</v>
      </c>
      <c r="S58" s="174">
        <v>0</v>
      </c>
      <c r="AD58" s="162"/>
      <c r="AE58" s="66"/>
      <c r="AF58" s="162"/>
      <c r="AG58" s="162"/>
    </row>
    <row r="59" spans="1:106" ht="15">
      <c r="A59" s="155"/>
      <c r="B59" s="156"/>
      <c r="D59" s="26"/>
      <c r="AD59" s="162"/>
      <c r="AE59" s="66"/>
      <c r="AF59" s="162"/>
      <c r="AG59" s="162"/>
      <c r="BF59" s="31"/>
      <c r="BG59" s="31"/>
      <c r="BH59" s="31"/>
      <c r="BI59" s="31"/>
      <c r="BJ59" s="31"/>
      <c r="BK59" s="31"/>
      <c r="BL59" s="31"/>
      <c r="BN59" s="31"/>
      <c r="BO59" s="31"/>
      <c r="BP59" s="31"/>
      <c r="BQ59" s="31"/>
      <c r="BR59" s="31"/>
      <c r="BS59" s="31"/>
      <c r="BT59" s="31"/>
      <c r="BU59" s="31"/>
      <c r="BV59" s="31"/>
      <c r="BW59" s="31"/>
      <c r="BX59" s="15"/>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row>
    <row r="60" spans="1:106" ht="15">
      <c r="A60" s="23"/>
      <c r="B60" s="88"/>
      <c r="C60" s="47"/>
      <c r="D60" s="47"/>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162"/>
      <c r="AE60" s="66"/>
      <c r="AF60" s="162"/>
      <c r="AG60" s="162"/>
      <c r="BF60" s="31"/>
      <c r="BG60" s="31"/>
      <c r="BH60" s="31"/>
      <c r="BI60" s="31"/>
      <c r="BJ60" s="31"/>
      <c r="BK60" s="31"/>
      <c r="BL60" s="31"/>
      <c r="BN60" s="31"/>
      <c r="BO60" s="31"/>
      <c r="BP60" s="31"/>
      <c r="BQ60" s="31"/>
      <c r="BR60" s="31"/>
      <c r="BS60" s="31"/>
      <c r="BT60" s="31"/>
      <c r="BU60" s="31"/>
      <c r="BV60" s="31"/>
      <c r="BW60" s="31"/>
      <c r="BX60" s="15"/>
      <c r="BY60" s="21"/>
      <c r="BZ60" s="21"/>
      <c r="CA60" s="21"/>
      <c r="CB60" s="21"/>
      <c r="CC60" s="21"/>
      <c r="CD60" s="21"/>
      <c r="CE60" s="21"/>
      <c r="CF60" s="21"/>
      <c r="CG60" s="21"/>
      <c r="CH60" s="21"/>
      <c r="CI60" s="21"/>
      <c r="CJ60" s="21"/>
      <c r="CK60" s="21"/>
      <c r="CL60" s="21"/>
      <c r="CM60" s="21"/>
      <c r="CN60" s="21"/>
      <c r="CO60" s="21"/>
      <c r="CP60" s="21"/>
      <c r="CQ60" s="21"/>
      <c r="CR60" s="21"/>
      <c r="CS60" s="21"/>
      <c r="CT60" s="21"/>
      <c r="CU60" s="21"/>
      <c r="CV60" s="21"/>
      <c r="CW60" s="21"/>
      <c r="CX60" s="21"/>
      <c r="CY60" s="21"/>
      <c r="CZ60" s="21"/>
      <c r="DA60" s="21"/>
      <c r="DB60" s="21"/>
    </row>
    <row r="61" spans="1:106" ht="18">
      <c r="A61" s="70" t="s">
        <v>54</v>
      </c>
      <c r="B61" s="70"/>
      <c r="C61" s="135"/>
      <c r="D61" s="26"/>
      <c r="AD61" s="162"/>
      <c r="AE61" s="66"/>
      <c r="AF61" s="162"/>
      <c r="AG61" s="162"/>
      <c r="BF61" s="31"/>
      <c r="BG61" s="36"/>
      <c r="BH61" s="36"/>
      <c r="BI61" s="36"/>
      <c r="BJ61" s="36"/>
      <c r="BK61" s="36"/>
      <c r="BL61" s="36"/>
      <c r="BN61" s="36"/>
      <c r="BO61" s="36"/>
      <c r="BP61" s="36"/>
      <c r="BQ61" s="36"/>
      <c r="BR61" s="36"/>
      <c r="BS61" s="36"/>
      <c r="BT61" s="36"/>
      <c r="BU61" s="36"/>
      <c r="BV61" s="15"/>
      <c r="BW61" s="15"/>
      <c r="BX61" s="15"/>
      <c r="BY61" s="21"/>
      <c r="BZ61" s="21"/>
      <c r="CA61" s="21"/>
      <c r="CB61" s="21"/>
      <c r="CC61" s="21"/>
      <c r="CD61" s="21"/>
      <c r="CE61" s="21"/>
      <c r="CF61" s="21"/>
      <c r="CG61" s="21"/>
      <c r="CH61" s="21"/>
      <c r="CI61" s="21"/>
      <c r="CJ61" s="21"/>
      <c r="CK61" s="21"/>
      <c r="CL61" s="21"/>
      <c r="CM61" s="21"/>
      <c r="CN61" s="21"/>
      <c r="CO61" s="21"/>
      <c r="CP61" s="21"/>
      <c r="CQ61" s="21"/>
      <c r="CR61" s="21"/>
      <c r="CS61" s="21"/>
      <c r="CT61" s="21"/>
      <c r="CU61" s="21"/>
      <c r="CV61" s="21"/>
      <c r="CW61" s="21"/>
      <c r="CX61" s="21"/>
      <c r="CY61" s="21"/>
      <c r="CZ61" s="21"/>
      <c r="DA61" s="21"/>
      <c r="DB61" s="21"/>
    </row>
    <row r="62" spans="1:106" ht="18">
      <c r="A62" s="90">
        <f>+'RESUM MENSUAL VIDRE'!F9</f>
        <v>20304</v>
      </c>
      <c r="B62" s="91"/>
      <c r="C62" s="134"/>
      <c r="D62" s="26"/>
      <c r="AD62" s="162"/>
      <c r="AE62" s="66"/>
      <c r="AF62" s="162"/>
      <c r="AG62" s="162"/>
      <c r="BF62" s="31"/>
      <c r="BG62" s="36"/>
      <c r="BH62" s="36"/>
      <c r="BI62" s="36"/>
      <c r="BJ62" s="36"/>
      <c r="BK62" s="36"/>
      <c r="BL62" s="36"/>
      <c r="BN62" s="36"/>
      <c r="BO62" s="36"/>
      <c r="BP62" s="36"/>
      <c r="BQ62" s="36"/>
      <c r="BR62" s="36"/>
      <c r="BS62" s="36"/>
      <c r="BT62" s="36"/>
      <c r="BU62" s="36"/>
      <c r="BV62" s="15"/>
      <c r="BW62" s="15"/>
      <c r="BX62" s="15"/>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row>
    <row r="63" spans="1:106" ht="15">
      <c r="A63" s="24" t="s">
        <v>53</v>
      </c>
      <c r="B63" s="68"/>
      <c r="C63" s="68"/>
      <c r="D63" s="26"/>
      <c r="E63">
        <f aca="true" t="shared" si="1" ref="E63:W63">E7</f>
        <v>1</v>
      </c>
      <c r="F63">
        <f t="shared" si="1"/>
        <v>2</v>
      </c>
      <c r="G63">
        <f t="shared" si="1"/>
        <v>3</v>
      </c>
      <c r="H63">
        <f t="shared" si="1"/>
        <v>6</v>
      </c>
      <c r="I63">
        <f t="shared" si="1"/>
        <v>7</v>
      </c>
      <c r="J63">
        <f t="shared" si="1"/>
        <v>8</v>
      </c>
      <c r="K63">
        <f t="shared" si="1"/>
        <v>9</v>
      </c>
      <c r="L63">
        <f t="shared" si="1"/>
        <v>12</v>
      </c>
      <c r="M63">
        <f t="shared" si="1"/>
        <v>13</v>
      </c>
      <c r="N63">
        <f t="shared" si="1"/>
        <v>15</v>
      </c>
      <c r="O63">
        <f t="shared" si="1"/>
        <v>16</v>
      </c>
      <c r="P63">
        <f t="shared" si="1"/>
        <v>19</v>
      </c>
      <c r="Q63">
        <f t="shared" si="1"/>
        <v>20</v>
      </c>
      <c r="R63">
        <f t="shared" si="1"/>
        <v>21</v>
      </c>
      <c r="S63">
        <f t="shared" si="1"/>
        <v>23</v>
      </c>
      <c r="T63">
        <f t="shared" si="1"/>
        <v>26</v>
      </c>
      <c r="U63">
        <f t="shared" si="1"/>
        <v>27</v>
      </c>
      <c r="V63">
        <f t="shared" si="1"/>
        <v>28</v>
      </c>
      <c r="W63">
        <f t="shared" si="1"/>
        <v>30</v>
      </c>
      <c r="X63">
        <f aca="true" t="shared" si="2" ref="X63:AD63">X7</f>
        <v>0</v>
      </c>
      <c r="Y63">
        <f t="shared" si="2"/>
        <v>0</v>
      </c>
      <c r="Z63">
        <f t="shared" si="2"/>
        <v>0</v>
      </c>
      <c r="AA63">
        <f t="shared" si="2"/>
        <v>0</v>
      </c>
      <c r="AB63">
        <f t="shared" si="2"/>
        <v>0</v>
      </c>
      <c r="AC63">
        <f t="shared" si="2"/>
        <v>0</v>
      </c>
      <c r="AD63">
        <f t="shared" si="2"/>
        <v>0</v>
      </c>
      <c r="AE63" s="66"/>
      <c r="AF63" s="162"/>
      <c r="AG63" s="162"/>
      <c r="AH63" s="29"/>
      <c r="AK63" s="27"/>
      <c r="AL63" s="27"/>
      <c r="AM63" s="27"/>
      <c r="AN63" s="27"/>
      <c r="AO63" s="27"/>
      <c r="AP63" s="27"/>
      <c r="AQ63" s="27"/>
      <c r="AR63" s="27"/>
      <c r="AS63" s="27"/>
      <c r="AT63" s="27"/>
      <c r="AU63" s="27"/>
      <c r="AV63" s="27"/>
      <c r="AW63" s="27"/>
      <c r="AX63" s="27"/>
      <c r="AY63" s="27"/>
      <c r="AZ63" s="27"/>
      <c r="BA63" s="27"/>
      <c r="BB63" s="27"/>
      <c r="BC63" s="27"/>
      <c r="BD63" s="27"/>
      <c r="BE63" s="28"/>
      <c r="BF63" s="28"/>
      <c r="BG63" s="28"/>
      <c r="BH63" s="28"/>
      <c r="BI63" s="28"/>
      <c r="BJ63" s="28"/>
      <c r="BK63" s="28"/>
      <c r="BL63" s="28"/>
      <c r="BM63" s="28"/>
      <c r="BN63" s="28"/>
      <c r="BO63" s="28"/>
      <c r="BP63" s="28"/>
      <c r="BQ63" s="28"/>
      <c r="BR63" s="28"/>
      <c r="BS63" s="28"/>
      <c r="BT63" s="28"/>
      <c r="BU63" s="28"/>
      <c r="BV63" s="15"/>
      <c r="BW63" s="15"/>
      <c r="BX63" s="15"/>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row>
    <row r="64" spans="1:106" ht="15">
      <c r="A64" s="155" t="s">
        <v>326</v>
      </c>
      <c r="B64" s="156"/>
      <c r="C64" s="80"/>
      <c r="D64" s="26">
        <v>1</v>
      </c>
      <c r="M64" s="174">
        <v>1</v>
      </c>
      <c r="T64" s="174">
        <v>1</v>
      </c>
      <c r="AD64" s="162"/>
      <c r="AE64" s="66"/>
      <c r="AF64" s="162"/>
      <c r="AG64" s="162"/>
      <c r="AH64" s="27"/>
      <c r="AK64" s="27"/>
      <c r="AL64" s="27"/>
      <c r="AM64" s="27"/>
      <c r="AN64" s="27"/>
      <c r="AO64" s="27"/>
      <c r="AP64" s="27"/>
      <c r="AQ64" s="27"/>
      <c r="AR64" s="27"/>
      <c r="AS64" s="27"/>
      <c r="AT64" s="27"/>
      <c r="AU64" s="27"/>
      <c r="AV64" s="27"/>
      <c r="AW64" s="27"/>
      <c r="AX64" s="27"/>
      <c r="AY64" s="27"/>
      <c r="AZ64" s="27"/>
      <c r="BA64" s="27"/>
      <c r="BB64" s="27"/>
      <c r="BC64" s="27"/>
      <c r="BD64" s="27"/>
      <c r="BE64" s="28"/>
      <c r="BF64" s="28"/>
      <c r="BG64" s="28"/>
      <c r="BH64" s="28"/>
      <c r="BI64" s="28"/>
      <c r="BJ64" s="28"/>
      <c r="BK64" s="28"/>
      <c r="BL64" s="28"/>
      <c r="BM64" s="28"/>
      <c r="BN64" s="28"/>
      <c r="BO64" s="28"/>
      <c r="BP64" s="28"/>
      <c r="BQ64" s="28"/>
      <c r="BR64" s="28"/>
      <c r="BS64" s="28"/>
      <c r="BT64" s="28"/>
      <c r="BU64" s="28"/>
      <c r="BV64" s="15"/>
      <c r="BW64" s="15"/>
      <c r="BX64" s="15"/>
      <c r="BY64" s="21"/>
      <c r="BZ64" s="21"/>
      <c r="CA64" s="21"/>
      <c r="CB64" s="21"/>
      <c r="CC64" s="21"/>
      <c r="CD64" s="21"/>
      <c r="CE64" s="21"/>
      <c r="CF64" s="21"/>
      <c r="CG64" s="21"/>
      <c r="CH64" s="21"/>
      <c r="CI64" s="21"/>
      <c r="CJ64" s="21"/>
      <c r="CK64" s="21"/>
      <c r="CL64" s="21"/>
      <c r="CM64" s="21"/>
      <c r="CN64" s="21"/>
      <c r="CO64" s="21"/>
      <c r="CP64" s="21"/>
      <c r="CQ64" s="21"/>
      <c r="CR64" s="21"/>
      <c r="CS64" s="21"/>
      <c r="CT64" s="21"/>
      <c r="CU64" s="21"/>
      <c r="CV64" s="21"/>
      <c r="CW64" s="21"/>
      <c r="CX64" s="21"/>
      <c r="CY64" s="21"/>
      <c r="CZ64" s="21"/>
      <c r="DA64" s="21"/>
      <c r="DB64" s="21"/>
    </row>
    <row r="65" spans="1:106" ht="15">
      <c r="A65" s="155" t="s">
        <v>327</v>
      </c>
      <c r="B65" s="156">
        <v>1</v>
      </c>
      <c r="C65" s="80"/>
      <c r="D65" s="26">
        <v>1</v>
      </c>
      <c r="T65" s="174">
        <v>1</v>
      </c>
      <c r="AD65" s="162"/>
      <c r="AE65" s="66"/>
      <c r="AF65" s="162"/>
      <c r="AG65" s="162"/>
      <c r="AH65" s="27"/>
      <c r="AK65" s="27"/>
      <c r="AL65" s="27"/>
      <c r="AM65" s="27"/>
      <c r="AN65" s="27"/>
      <c r="AO65" s="27"/>
      <c r="AP65" s="27"/>
      <c r="AQ65" s="27"/>
      <c r="AR65" s="27"/>
      <c r="AS65" s="27"/>
      <c r="AT65" s="27"/>
      <c r="AU65" s="27"/>
      <c r="AV65" s="27"/>
      <c r="AW65" s="27"/>
      <c r="AX65" s="27"/>
      <c r="AY65" s="27"/>
      <c r="AZ65" s="27"/>
      <c r="BA65" s="27"/>
      <c r="BB65" s="27"/>
      <c r="BC65" s="27"/>
      <c r="BD65" s="27"/>
      <c r="BE65" s="28"/>
      <c r="BF65" s="28"/>
      <c r="BG65" s="28"/>
      <c r="BH65" s="28"/>
      <c r="BI65" s="28"/>
      <c r="BJ65" s="28"/>
      <c r="BK65" s="28"/>
      <c r="BL65" s="28"/>
      <c r="BM65" s="28"/>
      <c r="BN65" s="28"/>
      <c r="BO65" s="28"/>
      <c r="BP65" s="28"/>
      <c r="BQ65" s="28"/>
      <c r="BR65" s="28"/>
      <c r="BS65" s="28"/>
      <c r="BT65" s="28"/>
      <c r="BU65" s="28"/>
      <c r="BV65" s="15"/>
      <c r="BW65" s="15"/>
      <c r="BX65" s="15"/>
      <c r="BY65" s="21"/>
      <c r="BZ65" s="21"/>
      <c r="CA65" s="21"/>
      <c r="CB65" s="21"/>
      <c r="CC65" s="21"/>
      <c r="CD65" s="21"/>
      <c r="CE65" s="21"/>
      <c r="CF65" s="21"/>
      <c r="CG65" s="21"/>
      <c r="CH65" s="21"/>
      <c r="CI65" s="21"/>
      <c r="CJ65" s="21"/>
      <c r="CK65" s="21"/>
      <c r="CL65" s="21"/>
      <c r="CM65" s="21"/>
      <c r="CN65" s="21"/>
      <c r="CO65" s="21"/>
      <c r="CP65" s="21"/>
      <c r="CQ65" s="21"/>
      <c r="CR65" s="21"/>
      <c r="CS65" s="21"/>
      <c r="CT65" s="21"/>
      <c r="CU65" s="21"/>
      <c r="CV65" s="21"/>
      <c r="CW65" s="21"/>
      <c r="CX65" s="21"/>
      <c r="CY65" s="21"/>
      <c r="CZ65" s="21"/>
      <c r="DA65" s="21"/>
      <c r="DB65" s="21"/>
    </row>
    <row r="66" spans="1:106" ht="15">
      <c r="A66" s="155" t="s">
        <v>328</v>
      </c>
      <c r="B66" s="156"/>
      <c r="C66" s="80"/>
      <c r="D66" s="26">
        <v>1</v>
      </c>
      <c r="M66" s="174">
        <v>1</v>
      </c>
      <c r="T66" s="174">
        <v>1</v>
      </c>
      <c r="AD66" s="162"/>
      <c r="AE66" s="66"/>
      <c r="AF66" s="162"/>
      <c r="AG66" s="162"/>
      <c r="AH66" s="27"/>
      <c r="AK66" s="27"/>
      <c r="AL66" s="27"/>
      <c r="AM66" s="27"/>
      <c r="AN66" s="27"/>
      <c r="AO66" s="27"/>
      <c r="AP66" s="27"/>
      <c r="AQ66" s="27"/>
      <c r="AR66" s="27"/>
      <c r="AS66" s="27"/>
      <c r="AT66" s="27"/>
      <c r="AU66" s="27"/>
      <c r="AV66" s="27"/>
      <c r="AW66" s="27"/>
      <c r="AX66" s="27"/>
      <c r="AY66" s="27"/>
      <c r="AZ66" s="27"/>
      <c r="BA66" s="27"/>
      <c r="BB66" s="27"/>
      <c r="BC66" s="27"/>
      <c r="BD66" s="27"/>
      <c r="BE66" s="28"/>
      <c r="BF66" s="28"/>
      <c r="BG66" s="28"/>
      <c r="BH66" s="28"/>
      <c r="BI66" s="28"/>
      <c r="BJ66" s="28"/>
      <c r="BK66" s="28"/>
      <c r="BL66" s="28"/>
      <c r="BM66" s="28"/>
      <c r="BN66" s="28"/>
      <c r="BO66" s="28"/>
      <c r="BP66" s="28"/>
      <c r="BQ66" s="28"/>
      <c r="BR66" s="28"/>
      <c r="BS66" s="28"/>
      <c r="BT66" s="28"/>
      <c r="BU66" s="28"/>
      <c r="BV66" s="15"/>
      <c r="BW66" s="15"/>
      <c r="BX66" s="15"/>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row>
    <row r="67" spans="1:106" ht="15">
      <c r="A67" s="155" t="s">
        <v>329</v>
      </c>
      <c r="B67" s="156"/>
      <c r="C67" s="80"/>
      <c r="D67" s="26">
        <v>1</v>
      </c>
      <c r="T67" s="174">
        <v>0.5</v>
      </c>
      <c r="AD67" s="162"/>
      <c r="AE67" s="66"/>
      <c r="AF67" s="162"/>
      <c r="AG67" s="162"/>
      <c r="AH67" s="27"/>
      <c r="AK67" s="27"/>
      <c r="AL67" s="27"/>
      <c r="AM67" s="27"/>
      <c r="AN67" s="27"/>
      <c r="AO67" s="27"/>
      <c r="AP67" s="27"/>
      <c r="AQ67" s="27"/>
      <c r="AR67" s="27"/>
      <c r="AS67" s="27"/>
      <c r="AT67" s="27"/>
      <c r="AU67" s="27"/>
      <c r="AV67" s="27"/>
      <c r="AW67" s="27"/>
      <c r="AX67" s="27"/>
      <c r="AY67" s="27"/>
      <c r="AZ67" s="27"/>
      <c r="BA67" s="27"/>
      <c r="BB67" s="27"/>
      <c r="BC67" s="27"/>
      <c r="BD67" s="27"/>
      <c r="BE67" s="28"/>
      <c r="BF67" s="28"/>
      <c r="BG67" s="28"/>
      <c r="BH67" s="28"/>
      <c r="BI67" s="28"/>
      <c r="BJ67" s="28"/>
      <c r="BK67" s="28"/>
      <c r="BL67" s="28"/>
      <c r="BM67" s="28"/>
      <c r="BN67" s="28"/>
      <c r="BO67" s="28"/>
      <c r="BP67" s="28"/>
      <c r="BQ67" s="28"/>
      <c r="BR67" s="28"/>
      <c r="BS67" s="28"/>
      <c r="BT67" s="28"/>
      <c r="BU67" s="28"/>
      <c r="BV67" s="15"/>
      <c r="BW67" s="15"/>
      <c r="BX67" s="15"/>
      <c r="BY67" s="21"/>
      <c r="BZ67" s="21"/>
      <c r="CA67" s="21"/>
      <c r="CB67" s="21"/>
      <c r="CC67" s="21"/>
      <c r="CD67" s="21"/>
      <c r="CE67" s="21"/>
      <c r="CF67" s="21"/>
      <c r="CG67" s="21"/>
      <c r="CH67" s="21"/>
      <c r="CI67" s="21"/>
      <c r="CJ67" s="21"/>
      <c r="CK67" s="21"/>
      <c r="CL67" s="21"/>
      <c r="CM67" s="21"/>
      <c r="CN67" s="21"/>
      <c r="CO67" s="21"/>
      <c r="CP67" s="21"/>
      <c r="CQ67" s="21"/>
      <c r="CR67" s="21"/>
      <c r="CS67" s="21"/>
      <c r="CT67" s="21"/>
      <c r="CU67" s="21"/>
      <c r="CV67" s="21"/>
      <c r="CW67" s="21"/>
      <c r="CX67" s="21"/>
      <c r="CY67" s="21"/>
      <c r="CZ67" s="21"/>
      <c r="DA67" s="21"/>
      <c r="DB67" s="21"/>
    </row>
    <row r="68" spans="1:106" ht="15">
      <c r="A68" s="155" t="s">
        <v>144</v>
      </c>
      <c r="B68" s="156"/>
      <c r="C68" s="80"/>
      <c r="D68" s="26">
        <v>1</v>
      </c>
      <c r="AD68" s="162"/>
      <c r="AE68" s="66"/>
      <c r="AF68" s="162"/>
      <c r="AG68" s="162"/>
      <c r="AH68" s="27"/>
      <c r="AK68" s="27"/>
      <c r="AL68" s="27"/>
      <c r="AM68" s="27"/>
      <c r="AN68" s="27"/>
      <c r="AO68" s="27"/>
      <c r="AP68" s="27"/>
      <c r="AQ68" s="27"/>
      <c r="AR68" s="27"/>
      <c r="AS68" s="27"/>
      <c r="AT68" s="27"/>
      <c r="AU68" s="27"/>
      <c r="AV68" s="27"/>
      <c r="AW68" s="27"/>
      <c r="AX68" s="27"/>
      <c r="AY68" s="27"/>
      <c r="AZ68" s="27"/>
      <c r="BA68" s="27"/>
      <c r="BB68" s="27"/>
      <c r="BC68" s="27"/>
      <c r="BD68" s="27"/>
      <c r="BE68" s="28"/>
      <c r="BF68" s="28"/>
      <c r="BG68" s="28"/>
      <c r="BH68" s="28"/>
      <c r="BI68" s="28"/>
      <c r="BJ68" s="28"/>
      <c r="BK68" s="28"/>
      <c r="BL68" s="28"/>
      <c r="BM68" s="28"/>
      <c r="BN68" s="28"/>
      <c r="BO68" s="28"/>
      <c r="BP68" s="28"/>
      <c r="BQ68" s="28"/>
      <c r="BR68" s="28"/>
      <c r="BS68" s="28"/>
      <c r="BT68" s="28"/>
      <c r="BU68" s="28"/>
      <c r="BV68" s="15"/>
      <c r="BW68" s="15"/>
      <c r="BX68" s="15"/>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row>
    <row r="69" spans="1:106" ht="15">
      <c r="A69" s="155" t="s">
        <v>145</v>
      </c>
      <c r="B69" s="156"/>
      <c r="C69" s="80"/>
      <c r="D69" s="26">
        <v>1</v>
      </c>
      <c r="N69" s="174">
        <v>1</v>
      </c>
      <c r="AD69" s="162"/>
      <c r="AE69" s="66"/>
      <c r="AF69" s="162"/>
      <c r="AG69" s="162"/>
      <c r="AH69" s="27"/>
      <c r="AK69" s="27"/>
      <c r="AL69" s="27"/>
      <c r="AM69" s="27"/>
      <c r="AN69" s="27"/>
      <c r="AO69" s="27"/>
      <c r="AP69" s="27"/>
      <c r="AQ69" s="27"/>
      <c r="AR69" s="27"/>
      <c r="AS69" s="27"/>
      <c r="AT69" s="27"/>
      <c r="AU69" s="27"/>
      <c r="AV69" s="27"/>
      <c r="AW69" s="27"/>
      <c r="AX69" s="27"/>
      <c r="AY69" s="27"/>
      <c r="AZ69" s="27"/>
      <c r="BA69" s="27"/>
      <c r="BB69" s="27"/>
      <c r="BC69" s="27"/>
      <c r="BD69" s="27"/>
      <c r="BE69" s="28"/>
      <c r="BF69" s="28"/>
      <c r="BG69" s="28"/>
      <c r="BH69" s="28"/>
      <c r="BI69" s="28"/>
      <c r="BJ69" s="28"/>
      <c r="BK69" s="28"/>
      <c r="BL69" s="28"/>
      <c r="BM69" s="28"/>
      <c r="BN69" s="28"/>
      <c r="BO69" s="28"/>
      <c r="BP69" s="28"/>
      <c r="BQ69" s="28"/>
      <c r="BR69" s="28"/>
      <c r="BS69" s="28"/>
      <c r="BT69" s="28"/>
      <c r="BU69" s="28"/>
      <c r="BV69" s="15"/>
      <c r="BW69" s="15"/>
      <c r="BX69" s="15"/>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row>
    <row r="70" spans="1:106" ht="15">
      <c r="A70" s="155" t="s">
        <v>146</v>
      </c>
      <c r="B70" s="156"/>
      <c r="C70" s="80"/>
      <c r="D70" s="26">
        <v>1</v>
      </c>
      <c r="AD70" s="162"/>
      <c r="AE70" s="66"/>
      <c r="AF70" s="162"/>
      <c r="AG70" s="162"/>
      <c r="AH70" s="27"/>
      <c r="AK70" s="27"/>
      <c r="AL70" s="27"/>
      <c r="AM70" s="27"/>
      <c r="AN70" s="27"/>
      <c r="AO70" s="27"/>
      <c r="AP70" s="27"/>
      <c r="AQ70" s="27"/>
      <c r="AR70" s="27"/>
      <c r="AS70" s="27"/>
      <c r="AT70" s="27"/>
      <c r="AU70" s="27"/>
      <c r="AV70" s="27"/>
      <c r="AW70" s="27"/>
      <c r="AX70" s="27"/>
      <c r="AY70" s="27"/>
      <c r="AZ70" s="27"/>
      <c r="BA70" s="27"/>
      <c r="BB70" s="27"/>
      <c r="BC70" s="27"/>
      <c r="BD70" s="27"/>
      <c r="BE70" s="28"/>
      <c r="BF70" s="28"/>
      <c r="BG70" s="28"/>
      <c r="BH70" s="28"/>
      <c r="BI70" s="28"/>
      <c r="BJ70" s="28"/>
      <c r="BK70" s="28"/>
      <c r="BL70" s="28"/>
      <c r="BM70" s="28"/>
      <c r="BN70" s="28"/>
      <c r="BO70" s="28"/>
      <c r="BP70" s="28"/>
      <c r="BQ70" s="28"/>
      <c r="BR70" s="28"/>
      <c r="BS70" s="28"/>
      <c r="BT70" s="28"/>
      <c r="BU70" s="28"/>
      <c r="BV70" s="15"/>
      <c r="BW70" s="15"/>
      <c r="BX70" s="15"/>
      <c r="BY70" s="21"/>
      <c r="BZ70" s="21"/>
      <c r="CA70" s="21"/>
      <c r="CB70" s="21"/>
      <c r="CC70" s="21"/>
      <c r="CD70" s="21"/>
      <c r="CE70" s="21"/>
      <c r="CF70" s="21"/>
      <c r="CG70" s="21"/>
      <c r="CH70" s="21"/>
      <c r="CI70" s="21"/>
      <c r="CJ70" s="21"/>
      <c r="CK70" s="21"/>
      <c r="CL70" s="21"/>
      <c r="CM70" s="21"/>
      <c r="CN70" s="21"/>
      <c r="CO70" s="21"/>
      <c r="CP70" s="21"/>
      <c r="CQ70" s="21"/>
      <c r="CR70" s="21"/>
      <c r="CS70" s="21"/>
      <c r="CT70" s="21"/>
      <c r="CU70" s="21"/>
      <c r="CV70" s="21"/>
      <c r="CW70" s="21"/>
      <c r="CX70" s="21"/>
      <c r="CY70" s="21"/>
      <c r="CZ70" s="21"/>
      <c r="DA70" s="21"/>
      <c r="DB70" s="21"/>
    </row>
    <row r="71" spans="1:106" ht="15">
      <c r="A71" s="155" t="s">
        <v>330</v>
      </c>
      <c r="B71" s="156">
        <v>1</v>
      </c>
      <c r="C71" s="80"/>
      <c r="D71" s="26">
        <v>1</v>
      </c>
      <c r="M71" s="174">
        <v>1</v>
      </c>
      <c r="T71" s="174">
        <v>1</v>
      </c>
      <c r="AD71" s="162"/>
      <c r="AE71" s="66"/>
      <c r="AF71" s="162"/>
      <c r="AG71" s="162"/>
      <c r="AH71" s="27"/>
      <c r="AK71" s="27"/>
      <c r="AL71" s="27"/>
      <c r="AM71" s="27"/>
      <c r="AN71" s="27"/>
      <c r="AO71" s="27"/>
      <c r="AP71" s="27"/>
      <c r="AQ71" s="27"/>
      <c r="AR71" s="27"/>
      <c r="AS71" s="27"/>
      <c r="AT71" s="27"/>
      <c r="AU71" s="27"/>
      <c r="AV71" s="27"/>
      <c r="AW71" s="27"/>
      <c r="AX71" s="27"/>
      <c r="AY71" s="27"/>
      <c r="AZ71" s="27"/>
      <c r="BA71" s="27"/>
      <c r="BB71" s="27"/>
      <c r="BC71" s="27"/>
      <c r="BD71" s="27"/>
      <c r="BE71" s="28"/>
      <c r="BF71" s="28"/>
      <c r="BG71" s="28"/>
      <c r="BH71" s="28"/>
      <c r="BI71" s="28"/>
      <c r="BJ71" s="28"/>
      <c r="BK71" s="28"/>
      <c r="BL71" s="28"/>
      <c r="BM71" s="28"/>
      <c r="BN71" s="28"/>
      <c r="BO71" s="28"/>
      <c r="BP71" s="28"/>
      <c r="BQ71" s="28"/>
      <c r="BR71" s="28"/>
      <c r="BS71" s="28"/>
      <c r="BT71" s="28"/>
      <c r="BU71" s="28"/>
      <c r="BV71" s="15"/>
      <c r="BW71" s="15"/>
      <c r="BX71" s="15"/>
      <c r="BY71" s="21"/>
      <c r="BZ71" s="21"/>
      <c r="CA71" s="21"/>
      <c r="CB71" s="21"/>
      <c r="CC71" s="21"/>
      <c r="CD71" s="21"/>
      <c r="CE71" s="21"/>
      <c r="CF71" s="21"/>
      <c r="CG71" s="21"/>
      <c r="CH71" s="21"/>
      <c r="CI71" s="21"/>
      <c r="CJ71" s="21"/>
      <c r="CK71" s="21"/>
      <c r="CL71" s="21"/>
      <c r="CM71" s="21"/>
      <c r="CN71" s="21"/>
      <c r="CO71" s="21"/>
      <c r="CP71" s="21"/>
      <c r="CQ71" s="21"/>
      <c r="CR71" s="21"/>
      <c r="CS71" s="21"/>
      <c r="CT71" s="21"/>
      <c r="CU71" s="21"/>
      <c r="CV71" s="21"/>
      <c r="CW71" s="21"/>
      <c r="CX71" s="21"/>
      <c r="CY71" s="21"/>
      <c r="CZ71" s="21"/>
      <c r="DA71" s="21"/>
      <c r="DB71" s="21"/>
    </row>
    <row r="72" spans="1:106" ht="15">
      <c r="A72" s="155" t="s">
        <v>331</v>
      </c>
      <c r="B72" s="156">
        <v>1</v>
      </c>
      <c r="C72" s="80"/>
      <c r="D72" s="26">
        <v>1</v>
      </c>
      <c r="M72" s="174">
        <v>1</v>
      </c>
      <c r="T72" s="174">
        <v>0.5</v>
      </c>
      <c r="AD72" s="162"/>
      <c r="AE72" s="66"/>
      <c r="AF72" s="162"/>
      <c r="AG72" s="162"/>
      <c r="AH72" s="27"/>
      <c r="AK72" s="27"/>
      <c r="AL72" s="27"/>
      <c r="AM72" s="27"/>
      <c r="AN72" s="27"/>
      <c r="AO72" s="27"/>
      <c r="AP72" s="27"/>
      <c r="AQ72" s="27"/>
      <c r="AR72" s="27"/>
      <c r="AS72" s="27"/>
      <c r="AT72" s="27"/>
      <c r="AU72" s="27"/>
      <c r="AV72" s="27"/>
      <c r="AW72" s="27"/>
      <c r="AX72" s="27"/>
      <c r="AY72" s="27"/>
      <c r="AZ72" s="27"/>
      <c r="BA72" s="27"/>
      <c r="BB72" s="27"/>
      <c r="BC72" s="27"/>
      <c r="BD72" s="27"/>
      <c r="BE72" s="28"/>
      <c r="BF72" s="28"/>
      <c r="BG72" s="28"/>
      <c r="BH72" s="28"/>
      <c r="BI72" s="28"/>
      <c r="BJ72" s="28"/>
      <c r="BK72" s="28"/>
      <c r="BL72" s="28"/>
      <c r="BM72" s="28"/>
      <c r="BN72" s="28"/>
      <c r="BO72" s="28"/>
      <c r="BP72" s="28"/>
      <c r="BQ72" s="28"/>
      <c r="BR72" s="28"/>
      <c r="BS72" s="28"/>
      <c r="BT72" s="28"/>
      <c r="BU72" s="28"/>
      <c r="BV72" s="15"/>
      <c r="BW72" s="15"/>
      <c r="BX72" s="15"/>
      <c r="BY72" s="21"/>
      <c r="BZ72" s="21"/>
      <c r="CA72" s="21"/>
      <c r="CB72" s="21"/>
      <c r="CC72" s="21"/>
      <c r="CD72" s="21"/>
      <c r="CE72" s="21"/>
      <c r="CF72" s="21"/>
      <c r="CG72" s="21"/>
      <c r="CH72" s="21"/>
      <c r="CI72" s="21"/>
      <c r="CJ72" s="21"/>
      <c r="CK72" s="21"/>
      <c r="CL72" s="21"/>
      <c r="CM72" s="21"/>
      <c r="CN72" s="21"/>
      <c r="CO72" s="21"/>
      <c r="CP72" s="21"/>
      <c r="CQ72" s="21"/>
      <c r="CR72" s="21"/>
      <c r="CS72" s="21"/>
      <c r="CT72" s="21"/>
      <c r="CU72" s="21"/>
      <c r="CV72" s="21"/>
      <c r="CW72" s="21"/>
      <c r="CX72" s="21"/>
      <c r="CY72" s="21"/>
      <c r="CZ72" s="21"/>
      <c r="DA72" s="21"/>
      <c r="DB72" s="21"/>
    </row>
    <row r="73" spans="1:106" ht="15">
      <c r="A73" s="155" t="s">
        <v>332</v>
      </c>
      <c r="B73" s="156"/>
      <c r="C73" s="80"/>
      <c r="D73" s="26">
        <v>1</v>
      </c>
      <c r="T73" s="174">
        <v>0.5</v>
      </c>
      <c r="AD73" s="162"/>
      <c r="AE73" s="66"/>
      <c r="AF73" s="162"/>
      <c r="AG73" s="162"/>
      <c r="AH73" s="27"/>
      <c r="AK73" s="27"/>
      <c r="AL73" s="27"/>
      <c r="AM73" s="27"/>
      <c r="AN73" s="27"/>
      <c r="AO73" s="27"/>
      <c r="AP73" s="27"/>
      <c r="AQ73" s="27"/>
      <c r="AR73" s="27"/>
      <c r="AS73" s="27"/>
      <c r="AT73" s="27"/>
      <c r="AU73" s="27"/>
      <c r="AV73" s="27"/>
      <c r="AW73" s="27"/>
      <c r="AX73" s="27"/>
      <c r="AY73" s="27"/>
      <c r="AZ73" s="27"/>
      <c r="BA73" s="27"/>
      <c r="BB73" s="27"/>
      <c r="BC73" s="27"/>
      <c r="BD73" s="27"/>
      <c r="BE73" s="28"/>
      <c r="BF73" s="28"/>
      <c r="BG73" s="28"/>
      <c r="BH73" s="28"/>
      <c r="BI73" s="28"/>
      <c r="BJ73" s="28"/>
      <c r="BK73" s="28"/>
      <c r="BL73" s="28"/>
      <c r="BM73" s="28"/>
      <c r="BN73" s="28"/>
      <c r="BO73" s="28"/>
      <c r="BP73" s="28"/>
      <c r="BQ73" s="28"/>
      <c r="BR73" s="28"/>
      <c r="BS73" s="28"/>
      <c r="BT73" s="28"/>
      <c r="BU73" s="28"/>
      <c r="BV73" s="15"/>
      <c r="BW73" s="15"/>
      <c r="BX73" s="15"/>
      <c r="BY73" s="21"/>
      <c r="BZ73" s="21"/>
      <c r="CA73" s="21"/>
      <c r="CB73" s="21"/>
      <c r="CC73" s="21"/>
      <c r="CD73" s="21"/>
      <c r="CE73" s="21"/>
      <c r="CF73" s="21"/>
      <c r="CG73" s="21"/>
      <c r="CH73" s="21"/>
      <c r="CI73" s="21"/>
      <c r="CJ73" s="21"/>
      <c r="CK73" s="21"/>
      <c r="CL73" s="21"/>
      <c r="CM73" s="21"/>
      <c r="CN73" s="21"/>
      <c r="CO73" s="21"/>
      <c r="CP73" s="21"/>
      <c r="CQ73" s="21"/>
      <c r="CR73" s="21"/>
      <c r="CS73" s="21"/>
      <c r="CT73" s="21"/>
      <c r="CU73" s="21"/>
      <c r="CV73" s="21"/>
      <c r="CW73" s="21"/>
      <c r="CX73" s="21"/>
      <c r="CY73" s="21"/>
      <c r="CZ73" s="21"/>
      <c r="DA73" s="21"/>
      <c r="DB73" s="21"/>
    </row>
    <row r="74" spans="1:106" ht="15">
      <c r="A74" s="155" t="s">
        <v>97</v>
      </c>
      <c r="B74" s="156"/>
      <c r="C74" s="80"/>
      <c r="D74" s="26">
        <v>1</v>
      </c>
      <c r="T74" s="174">
        <v>0.5</v>
      </c>
      <c r="AD74" s="163"/>
      <c r="AE74" s="66"/>
      <c r="AF74" s="162"/>
      <c r="AG74" s="162"/>
      <c r="AH74" s="27"/>
      <c r="AK74" s="27"/>
      <c r="AL74" s="27"/>
      <c r="AM74" s="27"/>
      <c r="AN74" s="27"/>
      <c r="AO74" s="27"/>
      <c r="AP74" s="27"/>
      <c r="AQ74" s="27"/>
      <c r="AR74" s="27"/>
      <c r="AS74" s="27"/>
      <c r="AT74" s="27"/>
      <c r="AU74" s="27"/>
      <c r="AV74" s="27"/>
      <c r="AW74" s="27"/>
      <c r="AX74" s="27"/>
      <c r="AY74" s="27"/>
      <c r="AZ74" s="27"/>
      <c r="BA74" s="27"/>
      <c r="BB74" s="27"/>
      <c r="BC74" s="27"/>
      <c r="BD74" s="27"/>
      <c r="BE74" s="28"/>
      <c r="BF74" s="28"/>
      <c r="BG74" s="28"/>
      <c r="BH74" s="28"/>
      <c r="BI74" s="28"/>
      <c r="BJ74" s="28"/>
      <c r="BK74" s="28"/>
      <c r="BL74" s="28"/>
      <c r="BM74" s="28"/>
      <c r="BN74" s="28"/>
      <c r="BO74" s="28"/>
      <c r="BP74" s="28"/>
      <c r="BQ74" s="28"/>
      <c r="BR74" s="28"/>
      <c r="BS74" s="28"/>
      <c r="BT74" s="28"/>
      <c r="BU74" s="28"/>
      <c r="BV74" s="15"/>
      <c r="BW74" s="15"/>
      <c r="BX74" s="15"/>
      <c r="BY74" s="21"/>
      <c r="BZ74" s="21"/>
      <c r="CA74" s="21"/>
      <c r="CB74" s="21"/>
      <c r="CC74" s="21"/>
      <c r="CD74" s="21"/>
      <c r="CE74" s="21"/>
      <c r="CF74" s="21"/>
      <c r="CG74" s="21"/>
      <c r="CH74" s="21"/>
      <c r="CI74" s="21"/>
      <c r="CJ74" s="21"/>
      <c r="CK74" s="21"/>
      <c r="CL74" s="21"/>
      <c r="CM74" s="21"/>
      <c r="CN74" s="21"/>
      <c r="CO74" s="21"/>
      <c r="CP74" s="21"/>
      <c r="CQ74" s="21"/>
      <c r="CR74" s="21"/>
      <c r="CS74" s="21"/>
      <c r="CT74" s="21"/>
      <c r="CU74" s="21"/>
      <c r="CV74" s="21"/>
      <c r="CW74" s="21"/>
      <c r="CX74" s="21"/>
      <c r="CY74" s="21"/>
      <c r="CZ74" s="21"/>
      <c r="DA74" s="21"/>
      <c r="DB74" s="21"/>
    </row>
    <row r="75" spans="1:106" ht="15">
      <c r="A75" s="155" t="s">
        <v>98</v>
      </c>
      <c r="B75" s="156">
        <v>1</v>
      </c>
      <c r="C75" s="80"/>
      <c r="D75" s="26">
        <v>1</v>
      </c>
      <c r="M75" s="174">
        <v>1</v>
      </c>
      <c r="T75" s="174">
        <v>1</v>
      </c>
      <c r="AD75" s="162"/>
      <c r="AE75" s="66"/>
      <c r="AF75" s="162"/>
      <c r="AG75" s="162"/>
      <c r="AH75" s="27"/>
      <c r="AK75" s="27"/>
      <c r="AL75" s="27"/>
      <c r="AM75" s="27"/>
      <c r="AN75" s="27"/>
      <c r="AO75" s="27"/>
      <c r="AP75" s="27"/>
      <c r="AQ75" s="27"/>
      <c r="AR75" s="27"/>
      <c r="AS75" s="27"/>
      <c r="AT75" s="27"/>
      <c r="AU75" s="27"/>
      <c r="AV75" s="27"/>
      <c r="AW75" s="27"/>
      <c r="AX75" s="27"/>
      <c r="AY75" s="27"/>
      <c r="AZ75" s="27"/>
      <c r="BA75" s="27"/>
      <c r="BB75" s="27"/>
      <c r="BC75" s="27"/>
      <c r="BD75" s="27"/>
      <c r="BE75" s="28"/>
      <c r="BF75" s="28"/>
      <c r="BG75" s="28"/>
      <c r="BH75" s="28"/>
      <c r="BI75" s="28"/>
      <c r="BJ75" s="28"/>
      <c r="BK75" s="28"/>
      <c r="BL75" s="28"/>
      <c r="BM75" s="28"/>
      <c r="BN75" s="28"/>
      <c r="BO75" s="28"/>
      <c r="BP75" s="28"/>
      <c r="BQ75" s="28"/>
      <c r="BR75" s="28"/>
      <c r="BS75" s="28"/>
      <c r="BT75" s="28"/>
      <c r="BU75" s="28"/>
      <c r="BV75" s="15"/>
      <c r="BW75" s="15"/>
      <c r="BX75" s="15"/>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c r="DB75" s="21"/>
    </row>
    <row r="76" spans="1:106" ht="15">
      <c r="A76" s="155" t="s">
        <v>333</v>
      </c>
      <c r="B76" s="156"/>
      <c r="C76" s="80"/>
      <c r="D76" s="26">
        <v>1</v>
      </c>
      <c r="M76" s="174">
        <v>1</v>
      </c>
      <c r="T76" s="174">
        <v>0.5</v>
      </c>
      <c r="AD76" s="162"/>
      <c r="AE76" s="66"/>
      <c r="AF76" s="162"/>
      <c r="AG76" s="162"/>
      <c r="AH76" s="27"/>
      <c r="AK76" s="27"/>
      <c r="AL76" s="27"/>
      <c r="AM76" s="27"/>
      <c r="AN76" s="27"/>
      <c r="AO76" s="27"/>
      <c r="AP76" s="27"/>
      <c r="AQ76" s="27"/>
      <c r="AR76" s="27"/>
      <c r="AS76" s="27"/>
      <c r="AT76" s="27"/>
      <c r="AU76" s="27"/>
      <c r="AV76" s="27"/>
      <c r="AW76" s="27"/>
      <c r="AX76" s="27"/>
      <c r="AY76" s="27"/>
      <c r="AZ76" s="27"/>
      <c r="BA76" s="27"/>
      <c r="BB76" s="27"/>
      <c r="BC76" s="27"/>
      <c r="BD76" s="27"/>
      <c r="BE76" s="28"/>
      <c r="BF76" s="28"/>
      <c r="BG76" s="28"/>
      <c r="BH76" s="28"/>
      <c r="BI76" s="28"/>
      <c r="BJ76" s="28"/>
      <c r="BK76" s="28"/>
      <c r="BL76" s="28"/>
      <c r="BM76" s="28"/>
      <c r="BN76" s="28"/>
      <c r="BO76" s="28"/>
      <c r="BP76" s="28"/>
      <c r="BQ76" s="28"/>
      <c r="BR76" s="28"/>
      <c r="BS76" s="28"/>
      <c r="BT76" s="28"/>
      <c r="BU76" s="28"/>
      <c r="BV76" s="15"/>
      <c r="BW76" s="15"/>
      <c r="BX76" s="15"/>
      <c r="BY76" s="21"/>
      <c r="BZ76" s="21"/>
      <c r="CA76" s="21"/>
      <c r="CB76" s="21"/>
      <c r="CC76" s="21"/>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row>
    <row r="77" spans="1:106" ht="15">
      <c r="A77" s="155" t="s">
        <v>334</v>
      </c>
      <c r="B77" s="156">
        <v>2</v>
      </c>
      <c r="C77" s="80"/>
      <c r="D77" s="26">
        <v>1</v>
      </c>
      <c r="F77" s="174">
        <v>1</v>
      </c>
      <c r="M77" s="174">
        <v>1</v>
      </c>
      <c r="AD77" s="162"/>
      <c r="AE77" s="66"/>
      <c r="AF77" s="162"/>
      <c r="AG77" s="162"/>
      <c r="AH77" s="1"/>
      <c r="AI77" s="11"/>
      <c r="AJ77" s="1"/>
      <c r="AK77" s="1"/>
      <c r="AL77" s="1"/>
      <c r="AM77" s="1"/>
      <c r="AN77" s="1"/>
      <c r="AO77" s="1"/>
      <c r="AP77" s="1"/>
      <c r="AQ77" s="1"/>
      <c r="AR77" s="1"/>
      <c r="AS77" s="1"/>
      <c r="AT77" s="1"/>
      <c r="AU77" s="1"/>
      <c r="AV77" s="1"/>
      <c r="AW77" s="1"/>
      <c r="AX77" s="1"/>
      <c r="AY77" s="1"/>
      <c r="AZ77" s="1"/>
      <c r="BA77" s="1"/>
      <c r="BB77" s="1"/>
      <c r="BC77" s="1"/>
      <c r="BD77" s="1"/>
      <c r="BE77" s="15"/>
      <c r="BF77" s="15"/>
      <c r="BG77" s="15"/>
      <c r="BH77" s="15"/>
      <c r="BI77" s="15"/>
      <c r="BJ77" s="15"/>
      <c r="BK77" s="15"/>
      <c r="BL77" s="15"/>
      <c r="BM77" s="15"/>
      <c r="BN77" s="15"/>
      <c r="BO77" s="15"/>
      <c r="BP77" s="15"/>
      <c r="BQ77" s="15"/>
      <c r="BR77" s="15"/>
      <c r="BS77" s="15"/>
      <c r="BT77" s="15"/>
      <c r="BU77" s="15"/>
      <c r="BV77" s="15"/>
      <c r="BW77" s="15"/>
      <c r="BX77" s="15"/>
      <c r="BY77" s="21"/>
      <c r="BZ77" s="21"/>
      <c r="CA77" s="21"/>
      <c r="CB77" s="21"/>
      <c r="CC77" s="21"/>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row>
    <row r="78" spans="1:106" ht="15">
      <c r="A78" s="155" t="s">
        <v>335</v>
      </c>
      <c r="B78" s="156">
        <v>1</v>
      </c>
      <c r="C78" s="80"/>
      <c r="D78" s="26">
        <v>1</v>
      </c>
      <c r="M78" s="174">
        <v>1</v>
      </c>
      <c r="T78" s="174">
        <v>1</v>
      </c>
      <c r="AD78" s="162"/>
      <c r="AE78" s="66"/>
      <c r="AF78" s="162"/>
      <c r="AG78" s="162"/>
      <c r="AH78" s="1"/>
      <c r="AI78" s="11"/>
      <c r="AJ78" s="1"/>
      <c r="AK78" s="1"/>
      <c r="AL78" s="1"/>
      <c r="AM78" s="1"/>
      <c r="AN78" s="1"/>
      <c r="AO78" s="1"/>
      <c r="AP78" s="1"/>
      <c r="AQ78" s="1"/>
      <c r="AR78" s="1"/>
      <c r="AS78" s="1"/>
      <c r="AT78" s="1"/>
      <c r="AU78" s="1"/>
      <c r="AV78" s="1"/>
      <c r="AW78" s="1"/>
      <c r="AX78" s="1"/>
      <c r="AY78" s="1"/>
      <c r="AZ78" s="1"/>
      <c r="BA78" s="1"/>
      <c r="BB78" s="1"/>
      <c r="BC78" s="1"/>
      <c r="BD78" s="1"/>
      <c r="BE78" s="15"/>
      <c r="BF78" s="15"/>
      <c r="BG78" s="15"/>
      <c r="BH78" s="15"/>
      <c r="BI78" s="15"/>
      <c r="BJ78" s="15"/>
      <c r="BK78" s="15"/>
      <c r="BL78" s="15"/>
      <c r="BM78" s="15"/>
      <c r="BN78" s="15"/>
      <c r="BO78" s="15"/>
      <c r="BP78" s="15"/>
      <c r="BQ78" s="15"/>
      <c r="BR78" s="15"/>
      <c r="BS78" s="15"/>
      <c r="BT78" s="15"/>
      <c r="BU78" s="15"/>
      <c r="BV78" s="15"/>
      <c r="BW78" s="15"/>
      <c r="BX78" s="15"/>
      <c r="BY78" s="21"/>
      <c r="BZ78" s="21"/>
      <c r="CA78" s="21"/>
      <c r="CB78" s="21"/>
      <c r="CC78" s="21"/>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row>
    <row r="79" spans="1:106" ht="15">
      <c r="A79" s="155" t="s">
        <v>336</v>
      </c>
      <c r="B79" s="156"/>
      <c r="C79" s="80"/>
      <c r="D79" s="26">
        <v>1</v>
      </c>
      <c r="T79" s="174">
        <v>1</v>
      </c>
      <c r="AD79" s="162"/>
      <c r="AE79" s="66"/>
      <c r="AF79" s="162"/>
      <c r="AG79" s="162"/>
      <c r="AH79" s="1"/>
      <c r="AI79" s="11"/>
      <c r="AJ79" s="1"/>
      <c r="AK79" s="1"/>
      <c r="AL79" s="1"/>
      <c r="AM79" s="1"/>
      <c r="AN79" s="1"/>
      <c r="AO79" s="1"/>
      <c r="AP79" s="1"/>
      <c r="AQ79" s="1"/>
      <c r="AR79" s="1"/>
      <c r="AS79" s="1"/>
      <c r="AT79" s="1"/>
      <c r="AU79" s="1"/>
      <c r="AV79" s="1"/>
      <c r="AW79" s="1"/>
      <c r="AX79" s="1"/>
      <c r="AY79" s="1"/>
      <c r="AZ79" s="1"/>
      <c r="BA79" s="1"/>
      <c r="BB79" s="1"/>
      <c r="BC79" s="1"/>
      <c r="BD79" s="1"/>
      <c r="BE79" s="15"/>
      <c r="BF79" s="15"/>
      <c r="BG79" s="15"/>
      <c r="BH79" s="15"/>
      <c r="BI79" s="15"/>
      <c r="BJ79" s="15"/>
      <c r="BK79" s="15"/>
      <c r="BL79" s="15"/>
      <c r="BM79" s="15"/>
      <c r="BN79" s="15"/>
      <c r="BO79" s="15"/>
      <c r="BP79" s="15"/>
      <c r="BQ79" s="15"/>
      <c r="BR79" s="15"/>
      <c r="BS79" s="15"/>
      <c r="BT79" s="15"/>
      <c r="BU79" s="15"/>
      <c r="BV79" s="15"/>
      <c r="BW79" s="15"/>
      <c r="BX79" s="15"/>
      <c r="BY79" s="21"/>
      <c r="BZ79" s="21"/>
      <c r="CA79" s="21"/>
      <c r="CB79" s="21"/>
      <c r="CC79" s="21"/>
      <c r="CD79" s="21"/>
      <c r="CE79" s="21"/>
      <c r="CF79" s="21"/>
      <c r="CG79" s="21"/>
      <c r="CH79" s="21"/>
      <c r="CI79" s="21"/>
      <c r="CJ79" s="21"/>
      <c r="CK79" s="21"/>
      <c r="CL79" s="21"/>
      <c r="CM79" s="21"/>
      <c r="CN79" s="21"/>
      <c r="CO79" s="21"/>
      <c r="CP79" s="21"/>
      <c r="CQ79" s="21"/>
      <c r="CR79" s="21"/>
      <c r="CS79" s="21"/>
      <c r="CT79" s="21"/>
      <c r="CU79" s="21"/>
      <c r="CV79" s="21"/>
      <c r="CW79" s="21"/>
      <c r="CX79" s="21"/>
      <c r="CY79" s="21"/>
      <c r="CZ79" s="21"/>
      <c r="DA79" s="21"/>
      <c r="DB79" s="21"/>
    </row>
    <row r="80" spans="1:106" ht="15">
      <c r="A80" s="155" t="s">
        <v>337</v>
      </c>
      <c r="B80" s="156">
        <v>1</v>
      </c>
      <c r="C80" s="80" t="s">
        <v>178</v>
      </c>
      <c r="D80" s="26">
        <v>1</v>
      </c>
      <c r="M80" s="174">
        <v>1</v>
      </c>
      <c r="T80" s="174">
        <v>0.5</v>
      </c>
      <c r="AD80" s="162"/>
      <c r="AE80" s="66"/>
      <c r="AF80" s="162"/>
      <c r="AG80" s="162"/>
      <c r="AH80" s="1"/>
      <c r="AI80" s="11"/>
      <c r="AJ80" s="1"/>
      <c r="AK80" s="1"/>
      <c r="AL80" s="1"/>
      <c r="AM80" s="1"/>
      <c r="AN80" s="1"/>
      <c r="AO80" s="1"/>
      <c r="AP80" s="1"/>
      <c r="AQ80" s="1"/>
      <c r="AR80" s="1"/>
      <c r="AS80" s="1"/>
      <c r="AT80" s="1"/>
      <c r="AU80" s="1"/>
      <c r="AV80" s="1"/>
      <c r="AW80" s="1"/>
      <c r="AX80" s="1"/>
      <c r="AY80" s="1"/>
      <c r="AZ80" s="1"/>
      <c r="BA80" s="1"/>
      <c r="BB80" s="1"/>
      <c r="BC80" s="1"/>
      <c r="BD80" s="1"/>
      <c r="BE80" s="15"/>
      <c r="BF80" s="15"/>
      <c r="BG80" s="15"/>
      <c r="BH80" s="15"/>
      <c r="BI80" s="15"/>
      <c r="BJ80" s="15"/>
      <c r="BK80" s="15"/>
      <c r="BL80" s="15"/>
      <c r="BM80" s="15"/>
      <c r="BN80" s="15"/>
      <c r="BO80" s="15"/>
      <c r="BP80" s="15"/>
      <c r="BQ80" s="15"/>
      <c r="BR80" s="15"/>
      <c r="BS80" s="15"/>
      <c r="BT80" s="15"/>
      <c r="BU80" s="15"/>
      <c r="BV80" s="15"/>
      <c r="BW80" s="15"/>
      <c r="BX80" s="15"/>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row>
    <row r="81" spans="1:106" ht="15">
      <c r="A81" s="155" t="s">
        <v>147</v>
      </c>
      <c r="B81" s="156"/>
      <c r="C81" s="80"/>
      <c r="D81" s="26">
        <v>1</v>
      </c>
      <c r="M81" s="174">
        <v>1</v>
      </c>
      <c r="T81" s="174">
        <v>1</v>
      </c>
      <c r="AD81" s="162"/>
      <c r="AE81" s="66"/>
      <c r="AF81" s="162"/>
      <c r="AG81" s="162"/>
      <c r="AH81" s="1"/>
      <c r="AI81" s="11"/>
      <c r="AJ81" s="1"/>
      <c r="AK81" s="1"/>
      <c r="AL81" s="1"/>
      <c r="AM81" s="1"/>
      <c r="AN81" s="1"/>
      <c r="AO81" s="1"/>
      <c r="AP81" s="1"/>
      <c r="AQ81" s="1"/>
      <c r="AR81" s="1"/>
      <c r="AS81" s="1"/>
      <c r="AT81" s="1"/>
      <c r="AU81" s="1"/>
      <c r="AV81" s="1"/>
      <c r="AW81" s="1"/>
      <c r="AX81" s="1"/>
      <c r="AY81" s="1"/>
      <c r="AZ81" s="1"/>
      <c r="BA81" s="1"/>
      <c r="BB81" s="1"/>
      <c r="BC81" s="1"/>
      <c r="BD81" s="1"/>
      <c r="BE81" s="15"/>
      <c r="BF81" s="15"/>
      <c r="BG81" s="15"/>
      <c r="BH81" s="15"/>
      <c r="BI81" s="15"/>
      <c r="BJ81" s="15"/>
      <c r="BK81" s="15"/>
      <c r="BL81" s="15"/>
      <c r="BM81" s="15"/>
      <c r="BN81" s="15"/>
      <c r="BO81" s="15"/>
      <c r="BP81" s="15"/>
      <c r="BQ81" s="15"/>
      <c r="BR81" s="15"/>
      <c r="BS81" s="15"/>
      <c r="BT81" s="15"/>
      <c r="BU81" s="15"/>
      <c r="BV81" s="15"/>
      <c r="BW81" s="15"/>
      <c r="BX81" s="15"/>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row>
    <row r="82" spans="1:106" ht="15">
      <c r="A82" s="155" t="s">
        <v>338</v>
      </c>
      <c r="B82" s="156"/>
      <c r="C82" s="80"/>
      <c r="D82" s="26">
        <v>1</v>
      </c>
      <c r="AD82" s="162"/>
      <c r="AE82" s="66"/>
      <c r="AF82" s="162"/>
      <c r="AG82" s="162"/>
      <c r="AH82" s="1"/>
      <c r="AI82" s="11"/>
      <c r="AJ82" s="1"/>
      <c r="AK82" s="1"/>
      <c r="AL82" s="1"/>
      <c r="AM82" s="1"/>
      <c r="AN82" s="1"/>
      <c r="AO82" s="1"/>
      <c r="AP82" s="1"/>
      <c r="AQ82" s="1"/>
      <c r="AR82" s="1"/>
      <c r="AS82" s="1"/>
      <c r="AT82" s="1"/>
      <c r="AU82" s="1"/>
      <c r="AV82" s="1"/>
      <c r="AW82" s="1"/>
      <c r="AX82" s="1"/>
      <c r="AY82" s="1"/>
      <c r="AZ82" s="1"/>
      <c r="BA82" s="1"/>
      <c r="BB82" s="1"/>
      <c r="BC82" s="1"/>
      <c r="BD82" s="1"/>
      <c r="BE82" s="15"/>
      <c r="BF82" s="15"/>
      <c r="BG82" s="15"/>
      <c r="BH82" s="15"/>
      <c r="BI82" s="15"/>
      <c r="BJ82" s="15"/>
      <c r="BK82" s="15"/>
      <c r="BL82" s="15"/>
      <c r="BM82" s="15"/>
      <c r="BN82" s="15"/>
      <c r="BO82" s="15"/>
      <c r="BP82" s="15"/>
      <c r="BQ82" s="15"/>
      <c r="BR82" s="15"/>
      <c r="BS82" s="15"/>
      <c r="BT82" s="15"/>
      <c r="BU82" s="15"/>
      <c r="BV82" s="15"/>
      <c r="BW82" s="15"/>
      <c r="BX82" s="15"/>
      <c r="BY82" s="21"/>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row>
    <row r="83" spans="1:106" ht="15">
      <c r="A83" s="155" t="s">
        <v>339</v>
      </c>
      <c r="B83" s="156"/>
      <c r="C83" s="80"/>
      <c r="D83" s="26">
        <v>1</v>
      </c>
      <c r="T83" s="174">
        <v>0</v>
      </c>
      <c r="AD83" s="162"/>
      <c r="AE83" s="66"/>
      <c r="AF83" s="162"/>
      <c r="AG83" s="162"/>
      <c r="AH83" s="1"/>
      <c r="AI83" s="11"/>
      <c r="AJ83" s="1"/>
      <c r="AK83" s="1"/>
      <c r="AL83" s="1"/>
      <c r="AM83" s="1"/>
      <c r="AN83" s="1"/>
      <c r="AO83" s="1"/>
      <c r="AP83" s="1"/>
      <c r="AQ83" s="1"/>
      <c r="AR83" s="1"/>
      <c r="AS83" s="1"/>
      <c r="AT83" s="1"/>
      <c r="AU83" s="1"/>
      <c r="AV83" s="1"/>
      <c r="AW83" s="1"/>
      <c r="AX83" s="1"/>
      <c r="AY83" s="1"/>
      <c r="AZ83" s="1"/>
      <c r="BA83" s="1"/>
      <c r="BB83" s="1"/>
      <c r="BC83" s="1"/>
      <c r="BD83" s="1"/>
      <c r="BE83" s="15"/>
      <c r="BF83" s="15"/>
      <c r="BG83" s="15"/>
      <c r="BH83" s="15"/>
      <c r="BI83" s="15"/>
      <c r="BJ83" s="15"/>
      <c r="BK83" s="15"/>
      <c r="BL83" s="15"/>
      <c r="BM83" s="15"/>
      <c r="BN83" s="15"/>
      <c r="BO83" s="15"/>
      <c r="BP83" s="15"/>
      <c r="BQ83" s="15"/>
      <c r="BR83" s="15"/>
      <c r="BS83" s="15"/>
      <c r="BT83" s="15"/>
      <c r="BU83" s="15"/>
      <c r="BV83" s="15"/>
      <c r="BW83" s="15"/>
      <c r="BX83" s="15"/>
      <c r="BY83" s="21"/>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c r="CZ83" s="21"/>
      <c r="DA83" s="21"/>
      <c r="DB83" s="21"/>
    </row>
    <row r="84" spans="1:106" ht="15">
      <c r="A84" s="155" t="s">
        <v>340</v>
      </c>
      <c r="B84" s="156"/>
      <c r="C84" s="80"/>
      <c r="D84" s="26">
        <v>1</v>
      </c>
      <c r="T84" s="174">
        <v>0.5</v>
      </c>
      <c r="AD84" s="61"/>
      <c r="AE84" s="66"/>
      <c r="AF84" s="14"/>
      <c r="AG84" s="1"/>
      <c r="AH84" s="1"/>
      <c r="AI84" s="11"/>
      <c r="AJ84" s="1"/>
      <c r="AK84" s="1"/>
      <c r="AL84" s="1"/>
      <c r="AM84" s="1"/>
      <c r="AN84" s="1"/>
      <c r="AO84" s="1"/>
      <c r="AP84" s="1"/>
      <c r="AQ84" s="1"/>
      <c r="AR84" s="1"/>
      <c r="AS84" s="1"/>
      <c r="AT84" s="1"/>
      <c r="AU84" s="1"/>
      <c r="AV84" s="1"/>
      <c r="AW84" s="1"/>
      <c r="AX84" s="1"/>
      <c r="AY84" s="1"/>
      <c r="AZ84" s="1"/>
      <c r="BA84" s="1"/>
      <c r="BB84" s="1"/>
      <c r="BC84" s="1"/>
      <c r="BD84" s="1"/>
      <c r="BE84" s="15"/>
      <c r="BF84" s="15"/>
      <c r="BG84" s="15"/>
      <c r="BH84" s="15"/>
      <c r="BI84" s="15"/>
      <c r="BJ84" s="15"/>
      <c r="BK84" s="15"/>
      <c r="BL84" s="15"/>
      <c r="BM84" s="15"/>
      <c r="BN84" s="15"/>
      <c r="BO84" s="15"/>
      <c r="BP84" s="15"/>
      <c r="BQ84" s="15"/>
      <c r="BR84" s="15"/>
      <c r="BS84" s="15"/>
      <c r="BT84" s="15"/>
      <c r="BU84" s="15"/>
      <c r="BV84" s="15"/>
      <c r="BW84" s="15"/>
      <c r="BX84" s="15"/>
      <c r="BY84" s="21"/>
      <c r="BZ84" s="21"/>
      <c r="CA84" s="21"/>
      <c r="CB84" s="21"/>
      <c r="CC84" s="21"/>
      <c r="CD84" s="21"/>
      <c r="CE84" s="21"/>
      <c r="CF84" s="21"/>
      <c r="CG84" s="21"/>
      <c r="CH84" s="21"/>
      <c r="CI84" s="21"/>
      <c r="CJ84" s="21"/>
      <c r="CK84" s="21"/>
      <c r="CL84" s="21"/>
      <c r="CM84" s="21"/>
      <c r="CN84" s="21"/>
      <c r="CO84" s="21"/>
      <c r="CP84" s="21"/>
      <c r="CQ84" s="21"/>
      <c r="CR84" s="21"/>
      <c r="CS84" s="21"/>
      <c r="CT84" s="21"/>
      <c r="CU84" s="21"/>
      <c r="CV84" s="21"/>
      <c r="CW84" s="21"/>
      <c r="CX84" s="21"/>
      <c r="CY84" s="21"/>
      <c r="CZ84" s="21"/>
      <c r="DA84" s="21"/>
      <c r="DB84" s="21"/>
    </row>
    <row r="85" spans="1:106" ht="15">
      <c r="A85" s="155" t="s">
        <v>341</v>
      </c>
      <c r="B85" s="156"/>
      <c r="C85" s="80"/>
      <c r="D85" s="26">
        <v>1</v>
      </c>
      <c r="T85" s="174">
        <v>1</v>
      </c>
      <c r="AD85" s="61"/>
      <c r="AE85" s="66"/>
      <c r="AF85" s="14"/>
      <c r="AG85" s="1"/>
      <c r="AH85" s="1"/>
      <c r="AI85" s="11"/>
      <c r="AJ85" s="1"/>
      <c r="AK85" s="1"/>
      <c r="AL85" s="1"/>
      <c r="AM85" s="1"/>
      <c r="AN85" s="1"/>
      <c r="AO85" s="1"/>
      <c r="AP85" s="1"/>
      <c r="AQ85" s="1"/>
      <c r="AR85" s="1"/>
      <c r="AS85" s="1"/>
      <c r="AT85" s="1"/>
      <c r="AU85" s="1"/>
      <c r="AV85" s="1"/>
      <c r="AW85" s="1"/>
      <c r="AX85" s="1"/>
      <c r="AY85" s="1"/>
      <c r="AZ85" s="1"/>
      <c r="BA85" s="1"/>
      <c r="BB85" s="1"/>
      <c r="BC85" s="1"/>
      <c r="BD85" s="1"/>
      <c r="BE85" s="15"/>
      <c r="BF85" s="15"/>
      <c r="BG85" s="15"/>
      <c r="BH85" s="15"/>
      <c r="BI85" s="15"/>
      <c r="BJ85" s="15"/>
      <c r="BK85" s="15"/>
      <c r="BL85" s="15"/>
      <c r="BM85" s="15"/>
      <c r="BN85" s="15"/>
      <c r="BO85" s="15"/>
      <c r="BP85" s="15"/>
      <c r="BQ85" s="15"/>
      <c r="BR85" s="15"/>
      <c r="BS85" s="15"/>
      <c r="BT85" s="15"/>
      <c r="BU85" s="15"/>
      <c r="BV85" s="15"/>
      <c r="BW85" s="15"/>
      <c r="BX85" s="15"/>
      <c r="BY85" s="21"/>
      <c r="BZ85" s="21"/>
      <c r="CA85" s="21"/>
      <c r="CB85" s="21"/>
      <c r="CC85" s="21"/>
      <c r="CD85" s="21"/>
      <c r="CE85" s="21"/>
      <c r="CF85" s="21"/>
      <c r="CG85" s="21"/>
      <c r="CH85" s="21"/>
      <c r="CI85" s="21"/>
      <c r="CJ85" s="21"/>
      <c r="CK85" s="21"/>
      <c r="CL85" s="21"/>
      <c r="CM85" s="21"/>
      <c r="CN85" s="21"/>
      <c r="CO85" s="21"/>
      <c r="CP85" s="21"/>
      <c r="CQ85" s="21"/>
      <c r="CR85" s="21"/>
      <c r="CS85" s="21"/>
      <c r="CT85" s="21"/>
      <c r="CU85" s="21"/>
      <c r="CV85" s="21"/>
      <c r="CW85" s="21"/>
      <c r="CX85" s="21"/>
      <c r="CY85" s="21"/>
      <c r="CZ85" s="21"/>
      <c r="DA85" s="21"/>
      <c r="DB85" s="21"/>
    </row>
    <row r="86" spans="1:106" ht="15">
      <c r="A86" s="155" t="s">
        <v>342</v>
      </c>
      <c r="B86" s="156">
        <v>1</v>
      </c>
      <c r="C86" s="80"/>
      <c r="D86" s="26">
        <v>1</v>
      </c>
      <c r="M86" s="174">
        <v>1</v>
      </c>
      <c r="T86" s="174">
        <v>1</v>
      </c>
      <c r="AD86" s="61"/>
      <c r="AE86" s="66"/>
      <c r="AF86" s="14"/>
      <c r="AG86" s="1"/>
      <c r="AH86" s="1"/>
      <c r="AI86" s="11"/>
      <c r="AJ86" s="1"/>
      <c r="AK86" s="1"/>
      <c r="AL86" s="1"/>
      <c r="AM86" s="1"/>
      <c r="AN86" s="1"/>
      <c r="AO86" s="1"/>
      <c r="AP86" s="1"/>
      <c r="AQ86" s="1"/>
      <c r="AR86" s="1"/>
      <c r="AS86" s="1"/>
      <c r="AT86" s="1"/>
      <c r="AU86" s="1"/>
      <c r="AV86" s="1"/>
      <c r="AW86" s="1"/>
      <c r="AX86" s="1"/>
      <c r="AY86" s="1"/>
      <c r="AZ86" s="1"/>
      <c r="BA86" s="1"/>
      <c r="BB86" s="1"/>
      <c r="BC86" s="1"/>
      <c r="BD86" s="1"/>
      <c r="BE86" s="15"/>
      <c r="BF86" s="15"/>
      <c r="BG86" s="15"/>
      <c r="BH86" s="15"/>
      <c r="BI86" s="15"/>
      <c r="BJ86" s="15"/>
      <c r="BK86" s="15"/>
      <c r="BL86" s="15"/>
      <c r="BM86" s="15"/>
      <c r="BN86" s="15"/>
      <c r="BO86" s="15"/>
      <c r="BP86" s="15"/>
      <c r="BQ86" s="15"/>
      <c r="BR86" s="15"/>
      <c r="BS86" s="15"/>
      <c r="BT86" s="15"/>
      <c r="BU86" s="15"/>
      <c r="BV86" s="15"/>
      <c r="BW86" s="15"/>
      <c r="BX86" s="15"/>
      <c r="BY86" s="21"/>
      <c r="BZ86" s="21"/>
      <c r="CA86" s="21"/>
      <c r="CB86" s="21"/>
      <c r="CC86" s="21"/>
      <c r="CD86" s="21"/>
      <c r="CE86" s="21"/>
      <c r="CF86" s="21"/>
      <c r="CG86" s="21"/>
      <c r="CH86" s="21"/>
      <c r="CI86" s="21"/>
      <c r="CJ86" s="21"/>
      <c r="CK86" s="21"/>
      <c r="CL86" s="21"/>
      <c r="CM86" s="21"/>
      <c r="CN86" s="21"/>
      <c r="CO86" s="21"/>
      <c r="CP86" s="21"/>
      <c r="CQ86" s="21"/>
      <c r="CR86" s="21"/>
      <c r="CS86" s="21"/>
      <c r="CT86" s="21"/>
      <c r="CU86" s="21"/>
      <c r="CV86" s="21"/>
      <c r="CW86" s="21"/>
      <c r="CX86" s="21"/>
      <c r="CY86" s="21"/>
      <c r="CZ86" s="21"/>
      <c r="DA86" s="21"/>
      <c r="DB86" s="21"/>
    </row>
    <row r="87" spans="1:106" ht="15">
      <c r="A87" s="155" t="s">
        <v>343</v>
      </c>
      <c r="B87" s="156"/>
      <c r="C87" s="80"/>
      <c r="D87" s="26">
        <v>1</v>
      </c>
      <c r="M87" s="174">
        <v>1</v>
      </c>
      <c r="AD87" s="61"/>
      <c r="AE87" s="66"/>
      <c r="AF87" s="14"/>
      <c r="AG87" s="1"/>
      <c r="AH87" s="1"/>
      <c r="AI87" s="11"/>
      <c r="AJ87" s="1"/>
      <c r="AK87" s="1"/>
      <c r="AL87" s="1"/>
      <c r="AM87" s="1"/>
      <c r="AN87" s="1"/>
      <c r="AO87" s="1"/>
      <c r="AP87" s="1"/>
      <c r="AQ87" s="1"/>
      <c r="AR87" s="1"/>
      <c r="AS87" s="1"/>
      <c r="AT87" s="1"/>
      <c r="AU87" s="1"/>
      <c r="AV87" s="1"/>
      <c r="AW87" s="1"/>
      <c r="AX87" s="1"/>
      <c r="AY87" s="1"/>
      <c r="AZ87" s="1"/>
      <c r="BA87" s="1"/>
      <c r="BB87" s="1"/>
      <c r="BC87" s="1"/>
      <c r="BD87" s="1"/>
      <c r="BE87" s="15"/>
      <c r="BF87" s="15"/>
      <c r="BG87" s="15"/>
      <c r="BH87" s="15"/>
      <c r="BI87" s="15"/>
      <c r="BJ87" s="15"/>
      <c r="BK87" s="15"/>
      <c r="BL87" s="15"/>
      <c r="BM87" s="15"/>
      <c r="BN87" s="15"/>
      <c r="BO87" s="15"/>
      <c r="BP87" s="15"/>
      <c r="BQ87" s="15"/>
      <c r="BR87" s="15"/>
      <c r="BS87" s="15"/>
      <c r="BT87" s="15"/>
      <c r="BU87" s="15"/>
      <c r="BV87" s="15"/>
      <c r="BW87" s="15"/>
      <c r="BX87" s="15"/>
      <c r="BY87" s="21"/>
      <c r="BZ87" s="21"/>
      <c r="CA87" s="21"/>
      <c r="CB87" s="21"/>
      <c r="CC87" s="21"/>
      <c r="CD87" s="21"/>
      <c r="CE87" s="21"/>
      <c r="CF87" s="21"/>
      <c r="CG87" s="21"/>
      <c r="CH87" s="21"/>
      <c r="CI87" s="21"/>
      <c r="CJ87" s="21"/>
      <c r="CK87" s="21"/>
      <c r="CL87" s="21"/>
      <c r="CM87" s="21"/>
      <c r="CN87" s="21"/>
      <c r="CO87" s="21"/>
      <c r="CP87" s="21"/>
      <c r="CQ87" s="21"/>
      <c r="CR87" s="21"/>
      <c r="CS87" s="21"/>
      <c r="CT87" s="21"/>
      <c r="CU87" s="21"/>
      <c r="CV87" s="21"/>
      <c r="CW87" s="21"/>
      <c r="CX87" s="21"/>
      <c r="CY87" s="21"/>
      <c r="CZ87" s="21"/>
      <c r="DA87" s="21"/>
      <c r="DB87" s="21"/>
    </row>
    <row r="88" spans="1:106" ht="15">
      <c r="A88" s="155" t="s">
        <v>344</v>
      </c>
      <c r="B88" s="156"/>
      <c r="C88" s="80"/>
      <c r="D88" s="26">
        <v>1</v>
      </c>
      <c r="T88" s="174">
        <v>0.5</v>
      </c>
      <c r="AD88" s="61"/>
      <c r="AE88" s="66"/>
      <c r="AF88" s="14"/>
      <c r="AG88" s="1"/>
      <c r="AH88" s="1"/>
      <c r="AI88" s="11"/>
      <c r="AJ88" s="1"/>
      <c r="AK88" s="1"/>
      <c r="AL88" s="1"/>
      <c r="AM88" s="1"/>
      <c r="AN88" s="1"/>
      <c r="AO88" s="1"/>
      <c r="AP88" s="1"/>
      <c r="AQ88" s="1"/>
      <c r="AR88" s="1"/>
      <c r="AS88" s="1"/>
      <c r="AT88" s="1"/>
      <c r="AU88" s="1"/>
      <c r="AV88" s="1"/>
      <c r="AW88" s="1"/>
      <c r="AX88" s="1"/>
      <c r="AY88" s="1"/>
      <c r="AZ88" s="1"/>
      <c r="BA88" s="1"/>
      <c r="BB88" s="1"/>
      <c r="BC88" s="1"/>
      <c r="BD88" s="1"/>
      <c r="BE88" s="15"/>
      <c r="BF88" s="15"/>
      <c r="BG88" s="15"/>
      <c r="BH88" s="15"/>
      <c r="BI88" s="15"/>
      <c r="BJ88" s="15"/>
      <c r="BK88" s="15"/>
      <c r="BL88" s="15"/>
      <c r="BM88" s="15"/>
      <c r="BN88" s="15"/>
      <c r="BO88" s="15"/>
      <c r="BP88" s="15"/>
      <c r="BQ88" s="15"/>
      <c r="BR88" s="15"/>
      <c r="BS88" s="15"/>
      <c r="BT88" s="15"/>
      <c r="BU88" s="15"/>
      <c r="BV88" s="15"/>
      <c r="BW88" s="15"/>
      <c r="BX88" s="15"/>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c r="CW88" s="21"/>
      <c r="CX88" s="21"/>
      <c r="CY88" s="21"/>
      <c r="CZ88" s="21"/>
      <c r="DA88" s="21"/>
      <c r="DB88" s="21"/>
    </row>
    <row r="89" spans="1:106" ht="15">
      <c r="A89" s="155" t="s">
        <v>148</v>
      </c>
      <c r="B89" s="156"/>
      <c r="C89" s="80"/>
      <c r="D89" s="26">
        <v>1</v>
      </c>
      <c r="M89" s="174">
        <v>1</v>
      </c>
      <c r="T89" s="174">
        <v>1</v>
      </c>
      <c r="AD89" s="61"/>
      <c r="AE89" s="66"/>
      <c r="AF89" s="14"/>
      <c r="AG89" s="1"/>
      <c r="AH89" s="1"/>
      <c r="AI89" s="11"/>
      <c r="AJ89" s="1"/>
      <c r="AK89" s="1"/>
      <c r="AL89" s="1"/>
      <c r="AM89" s="1"/>
      <c r="AN89" s="1"/>
      <c r="AO89" s="1"/>
      <c r="AP89" s="1"/>
      <c r="AQ89" s="1"/>
      <c r="AR89" s="1"/>
      <c r="AS89" s="1"/>
      <c r="AT89" s="1"/>
      <c r="AU89" s="1"/>
      <c r="AV89" s="1"/>
      <c r="AW89" s="1"/>
      <c r="AX89" s="1"/>
      <c r="AY89" s="1"/>
      <c r="AZ89" s="1"/>
      <c r="BA89" s="1"/>
      <c r="BB89" s="1"/>
      <c r="BC89" s="1"/>
      <c r="BD89" s="1"/>
      <c r="BE89" s="15"/>
      <c r="BF89" s="15"/>
      <c r="BG89" s="15"/>
      <c r="BH89" s="15"/>
      <c r="BI89" s="15"/>
      <c r="BJ89" s="15"/>
      <c r="BK89" s="15"/>
      <c r="BL89" s="15"/>
      <c r="BM89" s="15"/>
      <c r="BN89" s="15"/>
      <c r="BO89" s="15"/>
      <c r="BP89" s="15"/>
      <c r="BQ89" s="15"/>
      <c r="BR89" s="15"/>
      <c r="BS89" s="15"/>
      <c r="BT89" s="15"/>
      <c r="BU89" s="15"/>
      <c r="BV89" s="15"/>
      <c r="BW89" s="15"/>
      <c r="BX89" s="15"/>
      <c r="BY89" s="21"/>
      <c r="BZ89" s="21"/>
      <c r="CA89" s="21"/>
      <c r="CB89" s="21"/>
      <c r="CC89" s="21"/>
      <c r="CD89" s="21"/>
      <c r="CE89" s="21"/>
      <c r="CF89" s="21"/>
      <c r="CG89" s="21"/>
      <c r="CH89" s="21"/>
      <c r="CI89" s="21"/>
      <c r="CJ89" s="21"/>
      <c r="CK89" s="21"/>
      <c r="CL89" s="21"/>
      <c r="CM89" s="21"/>
      <c r="CN89" s="21"/>
      <c r="CO89" s="21"/>
      <c r="CP89" s="21"/>
      <c r="CQ89" s="21"/>
      <c r="CR89" s="21"/>
      <c r="CS89" s="21"/>
      <c r="CT89" s="21"/>
      <c r="CU89" s="21"/>
      <c r="CV89" s="21"/>
      <c r="CW89" s="21"/>
      <c r="CX89" s="21"/>
      <c r="CY89" s="21"/>
      <c r="CZ89" s="21"/>
      <c r="DA89" s="21"/>
      <c r="DB89" s="21"/>
    </row>
    <row r="90" spans="1:106" ht="15">
      <c r="A90" s="155" t="s">
        <v>345</v>
      </c>
      <c r="B90" s="156"/>
      <c r="C90" s="80"/>
      <c r="D90" s="26">
        <v>1</v>
      </c>
      <c r="T90" s="174">
        <v>0.5</v>
      </c>
      <c r="AD90" s="61"/>
      <c r="AE90" s="66"/>
      <c r="AF90" s="14"/>
      <c r="AG90" s="1"/>
      <c r="AH90" s="1"/>
      <c r="AI90" s="11"/>
      <c r="AJ90" s="1"/>
      <c r="AK90" s="1"/>
      <c r="AL90" s="1"/>
      <c r="AM90" s="1"/>
      <c r="AN90" s="1"/>
      <c r="AO90" s="1"/>
      <c r="AP90" s="1"/>
      <c r="AQ90" s="1"/>
      <c r="AR90" s="1"/>
      <c r="AS90" s="1"/>
      <c r="AT90" s="1"/>
      <c r="AU90" s="1"/>
      <c r="AV90" s="1"/>
      <c r="AW90" s="1"/>
      <c r="AX90" s="1"/>
      <c r="AY90" s="1"/>
      <c r="AZ90" s="1"/>
      <c r="BA90" s="1"/>
      <c r="BB90" s="1"/>
      <c r="BC90" s="1"/>
      <c r="BD90" s="1"/>
      <c r="BE90" s="15"/>
      <c r="BF90" s="15"/>
      <c r="BG90" s="15"/>
      <c r="BH90" s="15"/>
      <c r="BI90" s="15"/>
      <c r="BJ90" s="15"/>
      <c r="BK90" s="15"/>
      <c r="BL90" s="15"/>
      <c r="BM90" s="15"/>
      <c r="BN90" s="15"/>
      <c r="BO90" s="15"/>
      <c r="BP90" s="15"/>
      <c r="BQ90" s="15"/>
      <c r="BR90" s="15"/>
      <c r="BS90" s="15"/>
      <c r="BT90" s="15"/>
      <c r="BU90" s="15"/>
      <c r="BV90" s="15"/>
      <c r="BW90" s="15"/>
      <c r="BX90" s="15"/>
      <c r="BY90" s="21"/>
      <c r="BZ90" s="21"/>
      <c r="CA90" s="21"/>
      <c r="CB90" s="21"/>
      <c r="CC90" s="21"/>
      <c r="CD90" s="21"/>
      <c r="CE90" s="21"/>
      <c r="CF90" s="21"/>
      <c r="CG90" s="21"/>
      <c r="CH90" s="21"/>
      <c r="CI90" s="21"/>
      <c r="CJ90" s="21"/>
      <c r="CK90" s="21"/>
      <c r="CL90" s="21"/>
      <c r="CM90" s="21"/>
      <c r="CN90" s="21"/>
      <c r="CO90" s="21"/>
      <c r="CP90" s="21"/>
      <c r="CQ90" s="21"/>
      <c r="CR90" s="21"/>
      <c r="CS90" s="21"/>
      <c r="CT90" s="21"/>
      <c r="CU90" s="21"/>
      <c r="CV90" s="21"/>
      <c r="CW90" s="21"/>
      <c r="CX90" s="21"/>
      <c r="CY90" s="21"/>
      <c r="CZ90" s="21"/>
      <c r="DA90" s="21"/>
      <c r="DB90" s="21"/>
    </row>
    <row r="91" spans="1:106" ht="15">
      <c r="A91" s="155" t="s">
        <v>573</v>
      </c>
      <c r="B91" s="156"/>
      <c r="C91" s="80"/>
      <c r="D91" s="26">
        <v>1</v>
      </c>
      <c r="T91" s="174">
        <v>0</v>
      </c>
      <c r="AD91" s="61"/>
      <c r="AE91" s="66"/>
      <c r="AF91" s="14"/>
      <c r="AG91" s="1"/>
      <c r="AH91" s="1"/>
      <c r="AI91" s="11"/>
      <c r="AJ91" s="1"/>
      <c r="AK91" s="1"/>
      <c r="AL91" s="1"/>
      <c r="AM91" s="1"/>
      <c r="AN91" s="1"/>
      <c r="AO91" s="1"/>
      <c r="AP91" s="1"/>
      <c r="AQ91" s="1"/>
      <c r="AR91" s="1"/>
      <c r="AS91" s="1"/>
      <c r="AT91" s="1"/>
      <c r="AU91" s="1"/>
      <c r="AV91" s="1"/>
      <c r="AW91" s="1"/>
      <c r="AX91" s="1"/>
      <c r="AY91" s="1"/>
      <c r="AZ91" s="1"/>
      <c r="BA91" s="1"/>
      <c r="BB91" s="1"/>
      <c r="BC91" s="1"/>
      <c r="BD91" s="1"/>
      <c r="BE91" s="15"/>
      <c r="BF91" s="15"/>
      <c r="BG91" s="15"/>
      <c r="BH91" s="15"/>
      <c r="BI91" s="15"/>
      <c r="BJ91" s="15"/>
      <c r="BK91" s="15"/>
      <c r="BL91" s="15"/>
      <c r="BM91" s="15"/>
      <c r="BN91" s="15"/>
      <c r="BO91" s="15"/>
      <c r="BP91" s="15"/>
      <c r="BQ91" s="15"/>
      <c r="BR91" s="15"/>
      <c r="BS91" s="15"/>
      <c r="BT91" s="15"/>
      <c r="BU91" s="15"/>
      <c r="BV91" s="15"/>
      <c r="BW91" s="15"/>
      <c r="BX91" s="15"/>
      <c r="BY91" s="21"/>
      <c r="BZ91" s="21"/>
      <c r="CA91" s="21"/>
      <c r="CB91" s="21"/>
      <c r="CC91" s="21"/>
      <c r="CD91" s="21"/>
      <c r="CE91" s="21"/>
      <c r="CF91" s="21"/>
      <c r="CG91" s="21"/>
      <c r="CH91" s="21"/>
      <c r="CI91" s="21"/>
      <c r="CJ91" s="21"/>
      <c r="CK91" s="21"/>
      <c r="CL91" s="21"/>
      <c r="CM91" s="21"/>
      <c r="CN91" s="21"/>
      <c r="CO91" s="21"/>
      <c r="CP91" s="21"/>
      <c r="CQ91" s="21"/>
      <c r="CR91" s="21"/>
      <c r="CS91" s="21"/>
      <c r="CT91" s="21"/>
      <c r="CU91" s="21"/>
      <c r="CV91" s="21"/>
      <c r="CW91" s="21"/>
      <c r="CX91" s="21"/>
      <c r="CY91" s="21"/>
      <c r="CZ91" s="21"/>
      <c r="DA91" s="21"/>
      <c r="DB91" s="21"/>
    </row>
    <row r="92" spans="1:106" ht="15">
      <c r="A92" s="155" t="s">
        <v>346</v>
      </c>
      <c r="B92" s="156"/>
      <c r="C92" s="80"/>
      <c r="D92" s="26">
        <v>1</v>
      </c>
      <c r="T92" s="174">
        <v>0</v>
      </c>
      <c r="AD92" s="61"/>
      <c r="AE92" s="66"/>
      <c r="AF92" s="14"/>
      <c r="AG92" s="1"/>
      <c r="AH92" s="1"/>
      <c r="AI92" s="11"/>
      <c r="AJ92" s="1"/>
      <c r="AK92" s="1"/>
      <c r="AL92" s="1"/>
      <c r="AM92" s="1"/>
      <c r="AN92" s="1"/>
      <c r="AO92" s="1"/>
      <c r="AP92" s="1"/>
      <c r="AQ92" s="1"/>
      <c r="AR92" s="1"/>
      <c r="AS92" s="1"/>
      <c r="AT92" s="1"/>
      <c r="AU92" s="1"/>
      <c r="AV92" s="1"/>
      <c r="AW92" s="1"/>
      <c r="AX92" s="1"/>
      <c r="AY92" s="1"/>
      <c r="AZ92" s="1"/>
      <c r="BA92" s="1"/>
      <c r="BB92" s="1"/>
      <c r="BC92" s="1"/>
      <c r="BD92" s="1"/>
      <c r="BE92" s="15"/>
      <c r="BF92" s="15"/>
      <c r="BG92" s="15"/>
      <c r="BH92" s="15"/>
      <c r="BI92" s="15"/>
      <c r="BJ92" s="15"/>
      <c r="BK92" s="15"/>
      <c r="BL92" s="15"/>
      <c r="BM92" s="15"/>
      <c r="BN92" s="15"/>
      <c r="BO92" s="15"/>
      <c r="BP92" s="15"/>
      <c r="BQ92" s="15"/>
      <c r="BR92" s="15"/>
      <c r="BS92" s="15"/>
      <c r="BT92" s="15"/>
      <c r="BU92" s="15"/>
      <c r="BV92" s="15"/>
      <c r="BW92" s="15"/>
      <c r="BX92" s="15"/>
      <c r="BY92" s="21"/>
      <c r="BZ92" s="21"/>
      <c r="CA92" s="21"/>
      <c r="CB92" s="21"/>
      <c r="CC92" s="21"/>
      <c r="CD92" s="21"/>
      <c r="CE92" s="21"/>
      <c r="CF92" s="21"/>
      <c r="CG92" s="21"/>
      <c r="CH92" s="21"/>
      <c r="CI92" s="21"/>
      <c r="CJ92" s="21"/>
      <c r="CK92" s="21"/>
      <c r="CL92" s="21"/>
      <c r="CM92" s="21"/>
      <c r="CN92" s="21"/>
      <c r="CO92" s="21"/>
      <c r="CP92" s="21"/>
      <c r="CQ92" s="21"/>
      <c r="CR92" s="21"/>
      <c r="CS92" s="21"/>
      <c r="CT92" s="21"/>
      <c r="CU92" s="21"/>
      <c r="CV92" s="21"/>
      <c r="CW92" s="21"/>
      <c r="CX92" s="21"/>
      <c r="CY92" s="21"/>
      <c r="CZ92" s="21"/>
      <c r="DA92" s="21"/>
      <c r="DB92" s="21"/>
    </row>
    <row r="93" spans="1:106" ht="15">
      <c r="A93" s="155" t="s">
        <v>347</v>
      </c>
      <c r="B93" s="156"/>
      <c r="C93" s="80"/>
      <c r="D93" s="26">
        <v>1</v>
      </c>
      <c r="T93" s="174">
        <v>0.5</v>
      </c>
      <c r="AD93" s="61"/>
      <c r="AE93" s="66"/>
      <c r="AF93" s="14"/>
      <c r="AG93" s="1"/>
      <c r="AH93" s="1"/>
      <c r="AI93" s="11"/>
      <c r="AJ93" s="1"/>
      <c r="AK93" s="1"/>
      <c r="AL93" s="1"/>
      <c r="AM93" s="1"/>
      <c r="AN93" s="1"/>
      <c r="AO93" s="1"/>
      <c r="AP93" s="1"/>
      <c r="AQ93" s="1"/>
      <c r="AR93" s="1"/>
      <c r="AS93" s="1"/>
      <c r="AT93" s="1"/>
      <c r="AU93" s="1"/>
      <c r="AV93" s="1"/>
      <c r="AW93" s="1"/>
      <c r="AX93" s="1"/>
      <c r="AY93" s="1"/>
      <c r="AZ93" s="1"/>
      <c r="BA93" s="1"/>
      <c r="BB93" s="1"/>
      <c r="BC93" s="1"/>
      <c r="BD93" s="1"/>
      <c r="BE93" s="15"/>
      <c r="BF93" s="15"/>
      <c r="BG93" s="15"/>
      <c r="BH93" s="15"/>
      <c r="BI93" s="15"/>
      <c r="BJ93" s="15"/>
      <c r="BK93" s="15"/>
      <c r="BL93" s="15"/>
      <c r="BM93" s="15"/>
      <c r="BN93" s="15"/>
      <c r="BO93" s="15"/>
      <c r="BP93" s="15"/>
      <c r="BQ93" s="15"/>
      <c r="BR93" s="15"/>
      <c r="BS93" s="15"/>
      <c r="BT93" s="15"/>
      <c r="BU93" s="15"/>
      <c r="BV93" s="15"/>
      <c r="BW93" s="15"/>
      <c r="BX93" s="15"/>
      <c r="BY93" s="21"/>
      <c r="BZ93" s="21"/>
      <c r="CA93" s="21"/>
      <c r="CB93" s="21"/>
      <c r="CC93" s="21"/>
      <c r="CD93" s="21"/>
      <c r="CE93" s="21"/>
      <c r="CF93" s="21"/>
      <c r="CG93" s="21"/>
      <c r="CH93" s="21"/>
      <c r="CI93" s="21"/>
      <c r="CJ93" s="21"/>
      <c r="CK93" s="21"/>
      <c r="CL93" s="21"/>
      <c r="CM93" s="21"/>
      <c r="CN93" s="21"/>
      <c r="CO93" s="21"/>
      <c r="CP93" s="21"/>
      <c r="CQ93" s="21"/>
      <c r="CR93" s="21"/>
      <c r="CS93" s="21"/>
      <c r="CT93" s="21"/>
      <c r="CU93" s="21"/>
      <c r="CV93" s="21"/>
      <c r="CW93" s="21"/>
      <c r="CX93" s="21"/>
      <c r="CY93" s="21"/>
      <c r="CZ93" s="21"/>
      <c r="DA93" s="21"/>
      <c r="DB93" s="21"/>
    </row>
    <row r="94" spans="1:106" ht="15">
      <c r="A94" s="155" t="s">
        <v>348</v>
      </c>
      <c r="B94" s="156"/>
      <c r="C94" s="80"/>
      <c r="D94" s="26">
        <v>1</v>
      </c>
      <c r="T94" s="174">
        <v>0.5</v>
      </c>
      <c r="AD94" s="61"/>
      <c r="AE94" s="66"/>
      <c r="AF94" s="14"/>
      <c r="AG94" s="1"/>
      <c r="AH94" s="1"/>
      <c r="AI94" s="11"/>
      <c r="AJ94" s="1"/>
      <c r="AK94" s="1"/>
      <c r="AL94" s="1"/>
      <c r="AM94" s="1"/>
      <c r="AN94" s="1"/>
      <c r="AO94" s="1"/>
      <c r="AP94" s="1"/>
      <c r="AQ94" s="1"/>
      <c r="AR94" s="1"/>
      <c r="AS94" s="1"/>
      <c r="AT94" s="1"/>
      <c r="AU94" s="1"/>
      <c r="AV94" s="1"/>
      <c r="AW94" s="1"/>
      <c r="AX94" s="1"/>
      <c r="AY94" s="1"/>
      <c r="AZ94" s="1"/>
      <c r="BA94" s="1"/>
      <c r="BB94" s="1"/>
      <c r="BC94" s="1"/>
      <c r="BD94" s="1"/>
      <c r="BE94" s="15"/>
      <c r="BF94" s="15"/>
      <c r="BG94" s="15"/>
      <c r="BH94" s="15"/>
      <c r="BI94" s="15"/>
      <c r="BJ94" s="15"/>
      <c r="BK94" s="15"/>
      <c r="BL94" s="15"/>
      <c r="BM94" s="15"/>
      <c r="BN94" s="15"/>
      <c r="BO94" s="15"/>
      <c r="BP94" s="15"/>
      <c r="BQ94" s="15"/>
      <c r="BR94" s="15"/>
      <c r="BS94" s="15"/>
      <c r="BT94" s="15"/>
      <c r="BU94" s="15"/>
      <c r="BV94" s="15"/>
      <c r="BW94" s="15"/>
      <c r="BX94" s="15"/>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row>
    <row r="95" spans="1:106" ht="15">
      <c r="A95" s="155" t="s">
        <v>349</v>
      </c>
      <c r="B95" s="156"/>
      <c r="C95" s="80"/>
      <c r="D95" s="26">
        <v>1</v>
      </c>
      <c r="T95" s="174">
        <v>0.5</v>
      </c>
      <c r="AD95" s="61"/>
      <c r="AE95" s="66"/>
      <c r="AF95" s="14"/>
      <c r="AG95" s="1"/>
      <c r="AH95" s="1"/>
      <c r="AI95" s="11"/>
      <c r="AJ95" s="1"/>
      <c r="AK95" s="1"/>
      <c r="AL95" s="1"/>
      <c r="AM95" s="1"/>
      <c r="AN95" s="1"/>
      <c r="AO95" s="1"/>
      <c r="AP95" s="1"/>
      <c r="AQ95" s="1"/>
      <c r="AR95" s="1"/>
      <c r="AS95" s="1"/>
      <c r="AT95" s="1"/>
      <c r="AU95" s="1"/>
      <c r="AV95" s="1"/>
      <c r="AW95" s="1"/>
      <c r="AX95" s="1"/>
      <c r="AY95" s="1"/>
      <c r="AZ95" s="1"/>
      <c r="BA95" s="1"/>
      <c r="BB95" s="1"/>
      <c r="BC95" s="1"/>
      <c r="BD95" s="1"/>
      <c r="BE95" s="15"/>
      <c r="BF95" s="15"/>
      <c r="BG95" s="15"/>
      <c r="BH95" s="15"/>
      <c r="BI95" s="15"/>
      <c r="BJ95" s="15"/>
      <c r="BK95" s="15"/>
      <c r="BL95" s="15"/>
      <c r="BM95" s="15"/>
      <c r="BN95" s="15"/>
      <c r="BO95" s="15"/>
      <c r="BP95" s="15"/>
      <c r="BQ95" s="15"/>
      <c r="BR95" s="15"/>
      <c r="BS95" s="15"/>
      <c r="BT95" s="15"/>
      <c r="BU95" s="15"/>
      <c r="BV95" s="15"/>
      <c r="BW95" s="15"/>
      <c r="BX95" s="15"/>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row>
    <row r="96" spans="1:106" ht="15">
      <c r="A96" s="155" t="s">
        <v>350</v>
      </c>
      <c r="B96" s="156"/>
      <c r="C96" s="80"/>
      <c r="D96" s="26">
        <v>1</v>
      </c>
      <c r="T96" s="174">
        <v>0.5</v>
      </c>
      <c r="AD96" s="61"/>
      <c r="AE96" s="66"/>
      <c r="AF96" s="14"/>
      <c r="AG96" s="1"/>
      <c r="AH96" s="1"/>
      <c r="AI96" s="11"/>
      <c r="AJ96" s="1"/>
      <c r="AK96" s="1"/>
      <c r="AL96" s="1"/>
      <c r="AM96" s="1"/>
      <c r="AN96" s="1"/>
      <c r="AO96" s="1"/>
      <c r="AP96" s="1"/>
      <c r="AQ96" s="1"/>
      <c r="AR96" s="1"/>
      <c r="AS96" s="1"/>
      <c r="AT96" s="1"/>
      <c r="AU96" s="1"/>
      <c r="AV96" s="1"/>
      <c r="AW96" s="1"/>
      <c r="AX96" s="1"/>
      <c r="AY96" s="1"/>
      <c r="AZ96" s="1"/>
      <c r="BA96" s="1"/>
      <c r="BB96" s="1"/>
      <c r="BC96" s="1"/>
      <c r="BD96" s="1"/>
      <c r="BE96" s="15"/>
      <c r="BF96" s="15"/>
      <c r="BG96" s="15"/>
      <c r="BH96" s="15"/>
      <c r="BI96" s="15"/>
      <c r="BJ96" s="15"/>
      <c r="BK96" s="15"/>
      <c r="BL96" s="15"/>
      <c r="BM96" s="15"/>
      <c r="BN96" s="15"/>
      <c r="BO96" s="15"/>
      <c r="BP96" s="15"/>
      <c r="BQ96" s="15"/>
      <c r="BR96" s="15"/>
      <c r="BS96" s="15"/>
      <c r="BT96" s="15"/>
      <c r="BU96" s="15"/>
      <c r="BV96" s="15"/>
      <c r="BW96" s="15"/>
      <c r="BX96" s="15"/>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row>
    <row r="97" spans="1:106" ht="15">
      <c r="A97" s="155" t="s">
        <v>351</v>
      </c>
      <c r="B97" s="156"/>
      <c r="C97" s="80"/>
      <c r="D97" s="26">
        <v>1</v>
      </c>
      <c r="T97" s="174">
        <v>1</v>
      </c>
      <c r="AD97" s="61"/>
      <c r="AE97" s="66"/>
      <c r="AF97" s="14"/>
      <c r="AG97" s="1"/>
      <c r="AH97" s="1"/>
      <c r="AI97" s="11"/>
      <c r="AJ97" s="1"/>
      <c r="AK97" s="1"/>
      <c r="AL97" s="1"/>
      <c r="AM97" s="1"/>
      <c r="AN97" s="1"/>
      <c r="AO97" s="1"/>
      <c r="AP97" s="1"/>
      <c r="AQ97" s="1"/>
      <c r="AR97" s="1"/>
      <c r="AS97" s="1"/>
      <c r="AT97" s="1"/>
      <c r="AU97" s="1"/>
      <c r="AV97" s="1"/>
      <c r="AW97" s="1"/>
      <c r="AX97" s="1"/>
      <c r="AY97" s="1"/>
      <c r="AZ97" s="1"/>
      <c r="BA97" s="1"/>
      <c r="BB97" s="1"/>
      <c r="BC97" s="1"/>
      <c r="BD97" s="1"/>
      <c r="BE97" s="15"/>
      <c r="BF97" s="15"/>
      <c r="BG97" s="15"/>
      <c r="BH97" s="15"/>
      <c r="BI97" s="15"/>
      <c r="BJ97" s="15"/>
      <c r="BK97" s="15"/>
      <c r="BL97" s="15"/>
      <c r="BM97" s="15"/>
      <c r="BN97" s="15"/>
      <c r="BO97" s="15"/>
      <c r="BP97" s="15"/>
      <c r="BQ97" s="15"/>
      <c r="BR97" s="15"/>
      <c r="BS97" s="15"/>
      <c r="BT97" s="15"/>
      <c r="BU97" s="15"/>
      <c r="BV97" s="15"/>
      <c r="BW97" s="15"/>
      <c r="BX97" s="15"/>
      <c r="BY97" s="21"/>
      <c r="BZ97" s="21"/>
      <c r="CA97" s="21"/>
      <c r="CB97" s="21"/>
      <c r="CC97" s="21"/>
      <c r="CD97" s="21"/>
      <c r="CE97" s="21"/>
      <c r="CF97" s="21"/>
      <c r="CG97" s="21"/>
      <c r="CH97" s="21"/>
      <c r="CI97" s="21"/>
      <c r="CJ97" s="21"/>
      <c r="CK97" s="21"/>
      <c r="CL97" s="21"/>
      <c r="CM97" s="21"/>
      <c r="CN97" s="21"/>
      <c r="CO97" s="21"/>
      <c r="CP97" s="21"/>
      <c r="CQ97" s="21"/>
      <c r="CR97" s="21"/>
      <c r="CS97" s="21"/>
      <c r="CT97" s="21"/>
      <c r="CU97" s="21"/>
      <c r="CV97" s="21"/>
      <c r="CW97" s="21"/>
      <c r="CX97" s="21"/>
      <c r="CY97" s="21"/>
      <c r="CZ97" s="21"/>
      <c r="DA97" s="21"/>
      <c r="DB97" s="21"/>
    </row>
    <row r="98" spans="1:106" ht="15">
      <c r="A98" s="155" t="s">
        <v>243</v>
      </c>
      <c r="B98" s="156"/>
      <c r="C98" s="80"/>
      <c r="D98" s="26">
        <v>1</v>
      </c>
      <c r="AD98" s="61"/>
      <c r="AE98" s="66"/>
      <c r="AF98" s="14"/>
      <c r="AG98" s="1"/>
      <c r="AH98" s="1"/>
      <c r="AI98" s="11"/>
      <c r="AJ98" s="1"/>
      <c r="AK98" s="1"/>
      <c r="AL98" s="1"/>
      <c r="AM98" s="1"/>
      <c r="AN98" s="1"/>
      <c r="AO98" s="1"/>
      <c r="AP98" s="1"/>
      <c r="AQ98" s="1"/>
      <c r="AR98" s="1"/>
      <c r="AS98" s="1"/>
      <c r="AT98" s="1"/>
      <c r="AU98" s="1"/>
      <c r="AV98" s="1"/>
      <c r="AW98" s="1"/>
      <c r="AX98" s="1"/>
      <c r="AY98" s="1"/>
      <c r="AZ98" s="1"/>
      <c r="BA98" s="1"/>
      <c r="BB98" s="1"/>
      <c r="BC98" s="1"/>
      <c r="BD98" s="1"/>
      <c r="BE98" s="15"/>
      <c r="BF98" s="15"/>
      <c r="BG98" s="15"/>
      <c r="BH98" s="15"/>
      <c r="BI98" s="15"/>
      <c r="BJ98" s="15"/>
      <c r="BK98" s="15"/>
      <c r="BL98" s="15"/>
      <c r="BM98" s="15"/>
      <c r="BN98" s="15"/>
      <c r="BO98" s="15"/>
      <c r="BP98" s="15"/>
      <c r="BQ98" s="15"/>
      <c r="BR98" s="15"/>
      <c r="BS98" s="15"/>
      <c r="BT98" s="15"/>
      <c r="BU98" s="15"/>
      <c r="BV98" s="15"/>
      <c r="BW98" s="15"/>
      <c r="BX98" s="15"/>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row>
    <row r="99" spans="1:106" ht="15">
      <c r="A99" s="155" t="s">
        <v>96</v>
      </c>
      <c r="B99" s="156"/>
      <c r="C99" s="80"/>
      <c r="D99" s="26">
        <v>1</v>
      </c>
      <c r="N99" s="174">
        <v>0.5</v>
      </c>
      <c r="AD99" s="61"/>
      <c r="AE99" s="66"/>
      <c r="AF99" s="14"/>
      <c r="AG99" s="1"/>
      <c r="AH99" s="27"/>
      <c r="AK99" s="27"/>
      <c r="AL99" s="27"/>
      <c r="AM99" s="27"/>
      <c r="AN99" s="27"/>
      <c r="AO99" s="27"/>
      <c r="AP99" s="27"/>
      <c r="AQ99" s="27"/>
      <c r="AR99" s="27"/>
      <c r="AS99" s="27"/>
      <c r="AT99" s="27"/>
      <c r="AU99" s="27"/>
      <c r="AV99" s="27"/>
      <c r="AW99" s="27"/>
      <c r="AX99" s="27"/>
      <c r="AY99" s="27"/>
      <c r="AZ99" s="27"/>
      <c r="BA99" s="27"/>
      <c r="BB99" s="27"/>
      <c r="BC99" s="27"/>
      <c r="BD99" s="27"/>
      <c r="BE99" s="28"/>
      <c r="BF99" s="28"/>
      <c r="BG99" s="28"/>
      <c r="BH99" s="28"/>
      <c r="BI99" s="28"/>
      <c r="BJ99" s="28"/>
      <c r="BK99" s="28"/>
      <c r="BL99" s="28"/>
      <c r="BM99" s="28"/>
      <c r="BN99" s="28"/>
      <c r="BO99" s="28"/>
      <c r="BP99" s="28"/>
      <c r="BQ99" s="28"/>
      <c r="BR99" s="28"/>
      <c r="BS99" s="28"/>
      <c r="BT99" s="28"/>
      <c r="BU99" s="28"/>
      <c r="BV99" s="15"/>
      <c r="BW99" s="15"/>
      <c r="BX99" s="15"/>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1"/>
      <c r="CZ99" s="21"/>
      <c r="DA99" s="21"/>
      <c r="DB99" s="21"/>
    </row>
    <row r="100" spans="1:106" ht="15">
      <c r="A100" s="155" t="s">
        <v>352</v>
      </c>
      <c r="B100" s="156">
        <v>1</v>
      </c>
      <c r="C100" s="80"/>
      <c r="D100" s="26">
        <v>1</v>
      </c>
      <c r="N100" s="174">
        <v>0</v>
      </c>
      <c r="AD100" s="61"/>
      <c r="AE100" s="66"/>
      <c r="AF100" s="14"/>
      <c r="AG100" s="1"/>
      <c r="AH100" s="27"/>
      <c r="AK100" s="27"/>
      <c r="AL100" s="27"/>
      <c r="AM100" s="27"/>
      <c r="AN100" s="27"/>
      <c r="AO100" s="27"/>
      <c r="AP100" s="27"/>
      <c r="AQ100" s="27"/>
      <c r="AR100" s="27"/>
      <c r="AS100" s="27"/>
      <c r="AT100" s="27"/>
      <c r="AU100" s="27"/>
      <c r="AV100" s="27"/>
      <c r="AW100" s="27"/>
      <c r="AX100" s="27"/>
      <c r="AY100" s="27"/>
      <c r="AZ100" s="27"/>
      <c r="BA100" s="27"/>
      <c r="BB100" s="27"/>
      <c r="BC100" s="27"/>
      <c r="BD100" s="27"/>
      <c r="BE100" s="28"/>
      <c r="BF100" s="28"/>
      <c r="BG100" s="28"/>
      <c r="BH100" s="28"/>
      <c r="BI100" s="28"/>
      <c r="BJ100" s="28"/>
      <c r="BK100" s="28"/>
      <c r="BL100" s="28"/>
      <c r="BM100" s="28"/>
      <c r="BN100" s="28"/>
      <c r="BO100" s="28"/>
      <c r="BP100" s="28"/>
      <c r="BQ100" s="28"/>
      <c r="BR100" s="28"/>
      <c r="BS100" s="28"/>
      <c r="BT100" s="28"/>
      <c r="BU100" s="28"/>
      <c r="BV100" s="15"/>
      <c r="BW100" s="15"/>
      <c r="BX100" s="15"/>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row>
    <row r="101" spans="1:255" ht="15">
      <c r="A101" s="161" t="s">
        <v>353</v>
      </c>
      <c r="B101" s="21"/>
      <c r="C101" s="80"/>
      <c r="D101" s="26">
        <v>1</v>
      </c>
      <c r="AD101" s="155"/>
      <c r="AE101" s="66"/>
      <c r="AF101" s="155"/>
      <c r="AG101" s="21"/>
      <c r="AH101" s="155"/>
      <c r="AI101" s="21"/>
      <c r="AJ101" s="155"/>
      <c r="AK101" s="21"/>
      <c r="AL101" s="155"/>
      <c r="AM101" s="21"/>
      <c r="AN101" s="155"/>
      <c r="AO101" s="21"/>
      <c r="AP101" s="155"/>
      <c r="AQ101" s="21"/>
      <c r="AR101" s="155"/>
      <c r="AS101" s="21"/>
      <c r="AT101" s="155"/>
      <c r="AU101" s="21"/>
      <c r="AV101" s="155"/>
      <c r="AW101" s="21"/>
      <c r="AX101" s="155"/>
      <c r="AY101" s="21"/>
      <c r="AZ101" s="155"/>
      <c r="BA101" s="21"/>
      <c r="BB101" s="155"/>
      <c r="BC101" s="21"/>
      <c r="BD101" s="155"/>
      <c r="BE101" s="21"/>
      <c r="BF101" s="155"/>
      <c r="BG101" s="21"/>
      <c r="BH101" s="155"/>
      <c r="BI101" s="21"/>
      <c r="BJ101" s="155"/>
      <c r="BK101" s="21"/>
      <c r="BL101" s="155"/>
      <c r="BM101" s="21"/>
      <c r="BN101" s="155"/>
      <c r="BO101" s="21"/>
      <c r="BP101" s="155"/>
      <c r="BQ101" s="21"/>
      <c r="BR101" s="155"/>
      <c r="BS101" s="21"/>
      <c r="BT101" s="155"/>
      <c r="BU101" s="21"/>
      <c r="BV101" s="155"/>
      <c r="BW101" s="21"/>
      <c r="BX101" s="155"/>
      <c r="BY101" s="21"/>
      <c r="BZ101" s="155"/>
      <c r="CA101" s="21"/>
      <c r="CB101" s="155"/>
      <c r="CC101" s="21"/>
      <c r="CD101" s="155"/>
      <c r="CE101" s="21"/>
      <c r="CF101" s="155"/>
      <c r="CG101" s="21"/>
      <c r="CH101" s="155"/>
      <c r="CI101" s="21"/>
      <c r="CJ101" s="155"/>
      <c r="CK101" s="21"/>
      <c r="CL101" s="155"/>
      <c r="CM101" s="21"/>
      <c r="CN101" s="155"/>
      <c r="CO101" s="21"/>
      <c r="CP101" s="155"/>
      <c r="CQ101" s="21"/>
      <c r="CR101" s="155"/>
      <c r="CS101" s="21"/>
      <c r="CT101" s="155"/>
      <c r="CU101" s="21"/>
      <c r="CV101" s="155"/>
      <c r="CW101" s="21"/>
      <c r="CX101" s="155"/>
      <c r="CY101" s="21"/>
      <c r="CZ101" s="155"/>
      <c r="DA101" s="21"/>
      <c r="DB101" s="155"/>
      <c r="DC101" s="21"/>
      <c r="DD101" s="155"/>
      <c r="DE101" s="21"/>
      <c r="DF101" s="155"/>
      <c r="DG101" s="21"/>
      <c r="DH101" s="155"/>
      <c r="DI101" s="21"/>
      <c r="DJ101" s="155"/>
      <c r="DK101" s="21"/>
      <c r="DL101" s="155"/>
      <c r="DM101" s="21"/>
      <c r="DN101" s="155"/>
      <c r="DO101" s="21"/>
      <c r="DP101" s="155"/>
      <c r="DQ101" s="21"/>
      <c r="DR101" s="155"/>
      <c r="DS101" s="21"/>
      <c r="DT101" s="155"/>
      <c r="DU101" s="21"/>
      <c r="DV101" s="155"/>
      <c r="DW101" s="21"/>
      <c r="DX101" s="155"/>
      <c r="DY101" s="21"/>
      <c r="DZ101" s="155"/>
      <c r="EA101" s="21"/>
      <c r="EB101" s="155"/>
      <c r="EC101" s="21"/>
      <c r="ED101" s="155"/>
      <c r="EE101" s="21"/>
      <c r="EF101" s="155"/>
      <c r="EG101" s="21"/>
      <c r="EH101" s="155"/>
      <c r="EI101" s="21"/>
      <c r="EJ101" s="155"/>
      <c r="EK101" s="21"/>
      <c r="EL101" s="155"/>
      <c r="EM101" s="21"/>
      <c r="EN101" s="155"/>
      <c r="EO101" s="21"/>
      <c r="EP101" s="155"/>
      <c r="EQ101" s="21"/>
      <c r="ER101" s="155"/>
      <c r="ES101" s="21"/>
      <c r="ET101" s="155"/>
      <c r="EU101" s="21"/>
      <c r="EV101" s="155"/>
      <c r="EW101" s="21"/>
      <c r="EX101" s="155"/>
      <c r="EY101" s="21"/>
      <c r="EZ101" s="155"/>
      <c r="FA101" s="21"/>
      <c r="FB101" s="155"/>
      <c r="FC101" s="21"/>
      <c r="FD101" s="155"/>
      <c r="FE101" s="21"/>
      <c r="FF101" s="155"/>
      <c r="FG101" s="21"/>
      <c r="FH101" s="155"/>
      <c r="FI101" s="21"/>
      <c r="FJ101" s="155"/>
      <c r="FK101" s="21"/>
      <c r="FL101" s="155"/>
      <c r="FM101" s="21"/>
      <c r="FN101" s="155"/>
      <c r="FO101" s="21"/>
      <c r="FP101" s="155"/>
      <c r="FQ101" s="21"/>
      <c r="FR101" s="155"/>
      <c r="FS101" s="21"/>
      <c r="FT101" s="155"/>
      <c r="FU101" s="21"/>
      <c r="FV101" s="155"/>
      <c r="FW101" s="21"/>
      <c r="FX101" s="155"/>
      <c r="FY101" s="21"/>
      <c r="FZ101" s="155"/>
      <c r="GA101" s="21"/>
      <c r="GB101" s="155"/>
      <c r="GC101" s="21"/>
      <c r="GD101" s="155"/>
      <c r="GE101" s="21"/>
      <c r="GF101" s="155"/>
      <c r="GG101" s="21"/>
      <c r="GH101" s="155"/>
      <c r="GI101" s="21"/>
      <c r="GJ101" s="155"/>
      <c r="GK101" s="21"/>
      <c r="GL101" s="155"/>
      <c r="GM101" s="21"/>
      <c r="GN101" s="155"/>
      <c r="GO101" s="21"/>
      <c r="GP101" s="155"/>
      <c r="GQ101" s="21"/>
      <c r="GR101" s="155"/>
      <c r="GS101" s="21"/>
      <c r="GT101" s="155"/>
      <c r="GU101" s="21"/>
      <c r="GV101" s="155"/>
      <c r="GW101" s="21"/>
      <c r="GX101" s="155"/>
      <c r="GY101" s="21"/>
      <c r="GZ101" s="155"/>
      <c r="HA101" s="21"/>
      <c r="HB101" s="155"/>
      <c r="HC101" s="21"/>
      <c r="HD101" s="155"/>
      <c r="HE101" s="21"/>
      <c r="HF101" s="155"/>
      <c r="HG101" s="21"/>
      <c r="HH101" s="155"/>
      <c r="HI101" s="21"/>
      <c r="HJ101" s="155"/>
      <c r="HK101" s="21"/>
      <c r="HL101" s="155"/>
      <c r="HM101" s="21"/>
      <c r="HN101" s="155"/>
      <c r="HO101" s="21"/>
      <c r="HP101" s="155"/>
      <c r="HQ101" s="21"/>
      <c r="HR101" s="155"/>
      <c r="HS101" s="21"/>
      <c r="HT101" s="155"/>
      <c r="HU101" s="21"/>
      <c r="HV101" s="155"/>
      <c r="HW101" s="21"/>
      <c r="HX101" s="155"/>
      <c r="HY101" s="21"/>
      <c r="HZ101" s="155"/>
      <c r="IA101" s="21"/>
      <c r="IB101" s="155"/>
      <c r="IC101" s="21"/>
      <c r="ID101" s="155"/>
      <c r="IE101" s="21"/>
      <c r="IF101" s="155"/>
      <c r="IG101" s="21"/>
      <c r="IH101" s="155"/>
      <c r="II101" s="21"/>
      <c r="IJ101" s="155"/>
      <c r="IK101" s="21"/>
      <c r="IL101" s="155"/>
      <c r="IM101" s="21"/>
      <c r="IN101" s="155"/>
      <c r="IO101" s="21"/>
      <c r="IP101" s="155"/>
      <c r="IQ101" s="21"/>
      <c r="IR101" s="155"/>
      <c r="IS101" s="21"/>
      <c r="IT101" s="155"/>
      <c r="IU101" s="21"/>
    </row>
    <row r="102" spans="1:106" ht="15.75">
      <c r="A102" s="158"/>
      <c r="AD102" s="162"/>
      <c r="AE102" s="66"/>
      <c r="AF102" s="162"/>
      <c r="AG102" s="162"/>
      <c r="AH102" s="1"/>
      <c r="AI102" s="11"/>
      <c r="AJ102" s="1"/>
      <c r="AK102" s="1"/>
      <c r="AL102" s="1"/>
      <c r="AM102" s="1"/>
      <c r="AN102" s="1"/>
      <c r="AO102" s="1"/>
      <c r="AP102" s="1"/>
      <c r="AQ102" s="1"/>
      <c r="AR102" s="1"/>
      <c r="AS102" s="1"/>
      <c r="AT102" s="1"/>
      <c r="AU102" s="1"/>
      <c r="AV102" s="1"/>
      <c r="AW102" s="1"/>
      <c r="AX102" s="1"/>
      <c r="AY102" s="1"/>
      <c r="AZ102" s="1"/>
      <c r="BA102" s="1"/>
      <c r="BB102" s="1"/>
      <c r="BC102" s="1"/>
      <c r="BD102" s="1"/>
      <c r="BE102" s="15"/>
      <c r="BF102" s="15"/>
      <c r="BG102" s="15"/>
      <c r="BH102" s="15"/>
      <c r="BI102" s="15"/>
      <c r="BJ102" s="15"/>
      <c r="BK102" s="15"/>
      <c r="BL102" s="15"/>
      <c r="BM102" s="15"/>
      <c r="BN102" s="15"/>
      <c r="BO102" s="15"/>
      <c r="BP102" s="15"/>
      <c r="BQ102" s="15"/>
      <c r="BR102" s="15"/>
      <c r="BS102" s="15"/>
      <c r="BT102" s="15"/>
      <c r="BU102" s="15"/>
      <c r="BV102" s="15"/>
      <c r="BW102" s="15"/>
      <c r="BX102" s="15"/>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row>
    <row r="103" spans="1:106" ht="15">
      <c r="A103" s="23"/>
      <c r="B103" s="88"/>
      <c r="C103" s="47" t="s">
        <v>47</v>
      </c>
      <c r="D103" s="47" t="s">
        <v>47</v>
      </c>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162"/>
      <c r="AE103" s="66"/>
      <c r="AF103" s="162"/>
      <c r="AG103" s="162"/>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5"/>
      <c r="BF103" s="15"/>
      <c r="BG103" s="15"/>
      <c r="BH103" s="15"/>
      <c r="BI103" s="15"/>
      <c r="BJ103" s="15"/>
      <c r="BK103" s="15"/>
      <c r="BL103" s="15"/>
      <c r="BM103" s="15"/>
      <c r="BN103" s="15"/>
      <c r="BO103" s="15"/>
      <c r="BP103" s="15"/>
      <c r="BQ103" s="15"/>
      <c r="BR103" s="15"/>
      <c r="BS103" s="15"/>
      <c r="BT103" s="15"/>
      <c r="BU103" s="15"/>
      <c r="BV103" s="15"/>
      <c r="BW103" s="15"/>
      <c r="BX103" s="15"/>
      <c r="BY103" s="21"/>
      <c r="BZ103" s="21"/>
      <c r="CA103" s="21"/>
      <c r="CB103" s="21"/>
      <c r="CC103" s="21"/>
      <c r="CD103" s="21"/>
      <c r="CE103" s="21"/>
      <c r="CF103" s="21"/>
      <c r="CG103" s="21"/>
      <c r="CH103" s="21"/>
      <c r="CI103" s="21"/>
      <c r="CJ103" s="21"/>
      <c r="CK103" s="21"/>
      <c r="CL103" s="21"/>
      <c r="CM103" s="21"/>
      <c r="CN103" s="21"/>
      <c r="CO103" s="21"/>
      <c r="CP103" s="21"/>
      <c r="CQ103" s="21"/>
      <c r="CR103" s="21"/>
      <c r="CS103" s="21"/>
      <c r="CT103" s="21"/>
      <c r="CU103" s="21"/>
      <c r="CV103" s="21"/>
      <c r="CW103" s="21"/>
      <c r="CX103" s="21"/>
      <c r="CY103" s="21"/>
      <c r="CZ103" s="21"/>
      <c r="DA103" s="21"/>
      <c r="DB103" s="21"/>
    </row>
    <row r="104" spans="1:106" ht="18">
      <c r="A104" s="70" t="s">
        <v>55</v>
      </c>
      <c r="B104" s="70"/>
      <c r="C104" s="135"/>
      <c r="D104" s="26" t="s">
        <v>47</v>
      </c>
      <c r="AE104" s="66"/>
      <c r="AF104" s="162"/>
      <c r="AG104" s="162"/>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5"/>
      <c r="BF104" s="15"/>
      <c r="BG104" s="15"/>
      <c r="BH104" s="15"/>
      <c r="BI104" s="15"/>
      <c r="BJ104" s="15"/>
      <c r="BK104" s="15"/>
      <c r="BL104" s="15"/>
      <c r="BM104" s="15"/>
      <c r="BN104" s="15"/>
      <c r="BO104" s="15"/>
      <c r="BP104" s="15"/>
      <c r="BQ104" s="15"/>
      <c r="BR104" s="15"/>
      <c r="BS104" s="15"/>
      <c r="BT104" s="15"/>
      <c r="BU104" s="15"/>
      <c r="BV104" s="15"/>
      <c r="BW104" s="15"/>
      <c r="BX104" s="15"/>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row>
    <row r="105" spans="1:106" ht="18">
      <c r="A105" s="90">
        <f>+'RESUM MENSUAL VIDRE'!F10</f>
        <v>18808</v>
      </c>
      <c r="B105" s="91"/>
      <c r="C105" s="134"/>
      <c r="D105" s="26"/>
      <c r="AD105" s="61"/>
      <c r="AE105" s="66"/>
      <c r="AF105" s="14"/>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5"/>
      <c r="BF105" s="15"/>
      <c r="BG105" s="15"/>
      <c r="BH105" s="15"/>
      <c r="BI105" s="15"/>
      <c r="BJ105" s="15"/>
      <c r="BK105" s="15"/>
      <c r="BL105" s="15"/>
      <c r="BM105" s="15"/>
      <c r="BN105" s="15"/>
      <c r="BO105" s="15"/>
      <c r="BP105" s="15"/>
      <c r="BQ105" s="15"/>
      <c r="BR105" s="15"/>
      <c r="BS105" s="15"/>
      <c r="BT105" s="15"/>
      <c r="BU105" s="15"/>
      <c r="BV105" s="15"/>
      <c r="BW105" s="15"/>
      <c r="BX105" s="15"/>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row>
    <row r="106" spans="1:106" ht="15">
      <c r="A106" s="24" t="s">
        <v>53</v>
      </c>
      <c r="B106" s="68"/>
      <c r="C106" s="68"/>
      <c r="D106" s="26" t="s">
        <v>47</v>
      </c>
      <c r="E106">
        <f aca="true" t="shared" si="3" ref="E106:W106">E7</f>
        <v>1</v>
      </c>
      <c r="F106">
        <f t="shared" si="3"/>
        <v>2</v>
      </c>
      <c r="G106">
        <f t="shared" si="3"/>
        <v>3</v>
      </c>
      <c r="H106">
        <f t="shared" si="3"/>
        <v>6</v>
      </c>
      <c r="I106">
        <f t="shared" si="3"/>
        <v>7</v>
      </c>
      <c r="J106">
        <f t="shared" si="3"/>
        <v>8</v>
      </c>
      <c r="K106">
        <f t="shared" si="3"/>
        <v>9</v>
      </c>
      <c r="L106">
        <f t="shared" si="3"/>
        <v>12</v>
      </c>
      <c r="M106">
        <f t="shared" si="3"/>
        <v>13</v>
      </c>
      <c r="N106">
        <f t="shared" si="3"/>
        <v>15</v>
      </c>
      <c r="O106">
        <f t="shared" si="3"/>
        <v>16</v>
      </c>
      <c r="P106">
        <f t="shared" si="3"/>
        <v>19</v>
      </c>
      <c r="Q106">
        <f t="shared" si="3"/>
        <v>20</v>
      </c>
      <c r="R106">
        <f t="shared" si="3"/>
        <v>21</v>
      </c>
      <c r="S106">
        <f t="shared" si="3"/>
        <v>23</v>
      </c>
      <c r="T106">
        <f t="shared" si="3"/>
        <v>26</v>
      </c>
      <c r="U106">
        <f t="shared" si="3"/>
        <v>27</v>
      </c>
      <c r="V106">
        <f t="shared" si="3"/>
        <v>28</v>
      </c>
      <c r="W106">
        <f t="shared" si="3"/>
        <v>30</v>
      </c>
      <c r="X106">
        <f aca="true" t="shared" si="4" ref="X106:AD106">X7</f>
        <v>0</v>
      </c>
      <c r="Y106">
        <f t="shared" si="4"/>
        <v>0</v>
      </c>
      <c r="Z106">
        <f t="shared" si="4"/>
        <v>0</v>
      </c>
      <c r="AA106">
        <f t="shared" si="4"/>
        <v>0</v>
      </c>
      <c r="AB106">
        <f t="shared" si="4"/>
        <v>0</v>
      </c>
      <c r="AC106">
        <f t="shared" si="4"/>
        <v>0</v>
      </c>
      <c r="AD106">
        <f t="shared" si="4"/>
        <v>0</v>
      </c>
      <c r="AE106" s="66"/>
      <c r="AF106" s="15"/>
      <c r="AG106" s="8"/>
      <c r="AH106" s="8"/>
      <c r="AI106" s="1"/>
      <c r="AJ106" s="1"/>
      <c r="AK106" s="1"/>
      <c r="AL106" s="1"/>
      <c r="AM106" s="1"/>
      <c r="AN106" s="1"/>
      <c r="AO106" s="1"/>
      <c r="AP106" s="1"/>
      <c r="AQ106" s="1"/>
      <c r="AR106" s="1"/>
      <c r="AS106" s="1"/>
      <c r="AT106" s="1"/>
      <c r="AU106" s="1"/>
      <c r="AV106" s="1"/>
      <c r="AW106" s="1"/>
      <c r="AX106" s="1"/>
      <c r="AY106" s="1"/>
      <c r="AZ106" s="1"/>
      <c r="BA106" s="1"/>
      <c r="BB106" s="1"/>
      <c r="BC106" s="1"/>
      <c r="BD106" s="1"/>
      <c r="BE106" s="15"/>
      <c r="BF106" s="15"/>
      <c r="BG106" s="15"/>
      <c r="BH106" s="15"/>
      <c r="BI106" s="15"/>
      <c r="BJ106" s="15"/>
      <c r="BK106" s="15"/>
      <c r="BL106" s="15"/>
      <c r="BM106" s="15"/>
      <c r="BN106" s="15"/>
      <c r="BO106" s="15"/>
      <c r="BP106" s="15"/>
      <c r="BQ106" s="15"/>
      <c r="BR106" s="15"/>
      <c r="BS106" s="15"/>
      <c r="BT106" s="15"/>
      <c r="BU106" s="15"/>
      <c r="BV106" s="15"/>
      <c r="BW106" s="15"/>
      <c r="BX106" s="15"/>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row>
    <row r="107" spans="1:106" ht="15">
      <c r="A107" s="155" t="s">
        <v>354</v>
      </c>
      <c r="B107" s="156">
        <v>1</v>
      </c>
      <c r="C107" s="80"/>
      <c r="D107" s="89">
        <v>1</v>
      </c>
      <c r="V107" s="174">
        <v>1</v>
      </c>
      <c r="AD107" s="45"/>
      <c r="AE107" s="66"/>
      <c r="AF107" s="15"/>
      <c r="AG107" s="8"/>
      <c r="AH107" s="8"/>
      <c r="AI107" s="1"/>
      <c r="AJ107" s="1"/>
      <c r="AK107" s="1"/>
      <c r="AL107" s="1"/>
      <c r="AM107" s="1"/>
      <c r="AN107" s="1"/>
      <c r="AO107" s="1"/>
      <c r="AP107" s="1"/>
      <c r="AQ107" s="1"/>
      <c r="AR107" s="1"/>
      <c r="AS107" s="1"/>
      <c r="AT107" s="1"/>
      <c r="AU107" s="1"/>
      <c r="AV107" s="1"/>
      <c r="AW107" s="1"/>
      <c r="AX107" s="1"/>
      <c r="AY107" s="1"/>
      <c r="AZ107" s="1"/>
      <c r="BA107" s="1"/>
      <c r="BB107" s="1"/>
      <c r="BC107" s="1"/>
      <c r="BD107" s="1"/>
      <c r="BE107" s="15"/>
      <c r="BF107" s="15"/>
      <c r="BG107" s="15"/>
      <c r="BH107" s="15"/>
      <c r="BI107" s="15"/>
      <c r="BJ107" s="15"/>
      <c r="BK107" s="15"/>
      <c r="BL107" s="15"/>
      <c r="BM107" s="15"/>
      <c r="BN107" s="15"/>
      <c r="BO107" s="15"/>
      <c r="BP107" s="15"/>
      <c r="BQ107" s="15"/>
      <c r="BR107" s="15"/>
      <c r="BS107" s="15"/>
      <c r="BT107" s="15"/>
      <c r="BU107" s="15"/>
      <c r="BV107" s="15"/>
      <c r="BW107" s="15"/>
      <c r="BX107" s="15"/>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row>
    <row r="108" spans="1:106" ht="15">
      <c r="A108" s="155" t="s">
        <v>204</v>
      </c>
      <c r="B108" s="156">
        <v>1</v>
      </c>
      <c r="C108" s="85"/>
      <c r="D108" s="89">
        <v>1</v>
      </c>
      <c r="M108" s="174">
        <v>1</v>
      </c>
      <c r="V108" s="174">
        <v>1</v>
      </c>
      <c r="AD108" s="45"/>
      <c r="AE108" s="66"/>
      <c r="AF108" s="15"/>
      <c r="AG108" s="8"/>
      <c r="AH108" s="8"/>
      <c r="AI108" s="1"/>
      <c r="AJ108" s="1"/>
      <c r="AK108" s="1"/>
      <c r="AL108" s="1"/>
      <c r="AM108" s="1"/>
      <c r="AN108" s="1"/>
      <c r="AO108" s="1"/>
      <c r="AP108" s="1"/>
      <c r="AQ108" s="1"/>
      <c r="AR108" s="1"/>
      <c r="AS108" s="1"/>
      <c r="AT108" s="1"/>
      <c r="AU108" s="1"/>
      <c r="AV108" s="1"/>
      <c r="AW108" s="1"/>
      <c r="AX108" s="1"/>
      <c r="AY108" s="1"/>
      <c r="AZ108" s="1"/>
      <c r="BA108" s="1"/>
      <c r="BB108" s="1"/>
      <c r="BC108" s="1"/>
      <c r="BD108" s="1"/>
      <c r="BE108" s="15"/>
      <c r="BF108" s="15"/>
      <c r="BG108" s="15"/>
      <c r="BH108" s="15"/>
      <c r="BI108" s="15"/>
      <c r="BJ108" s="15"/>
      <c r="BK108" s="15"/>
      <c r="BL108" s="15"/>
      <c r="BM108" s="15"/>
      <c r="BN108" s="15"/>
      <c r="BO108" s="15"/>
      <c r="BP108" s="15"/>
      <c r="BQ108" s="15"/>
      <c r="BR108" s="15"/>
      <c r="BS108" s="15"/>
      <c r="BT108" s="15"/>
      <c r="BU108" s="15"/>
      <c r="BV108" s="15"/>
      <c r="BW108" s="15"/>
      <c r="BX108" s="15"/>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row>
    <row r="109" spans="1:129" ht="15">
      <c r="A109" s="155" t="s">
        <v>204</v>
      </c>
      <c r="B109" s="156">
        <v>1</v>
      </c>
      <c r="C109" s="80"/>
      <c r="D109" s="89">
        <v>1</v>
      </c>
      <c r="M109" s="174">
        <v>1</v>
      </c>
      <c r="V109" s="174">
        <v>1</v>
      </c>
      <c r="AD109" s="15"/>
      <c r="AE109" s="66"/>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c r="CU109" s="15"/>
      <c r="CV109" s="15"/>
      <c r="CW109" s="15"/>
      <c r="CX109" s="15"/>
      <c r="CY109" s="15"/>
      <c r="CZ109" s="15"/>
      <c r="DA109" s="15"/>
      <c r="DB109" s="15"/>
      <c r="DC109" s="15"/>
      <c r="DD109" s="15"/>
      <c r="DE109" s="15"/>
      <c r="DF109" s="15"/>
      <c r="DG109" s="15"/>
      <c r="DH109" s="15"/>
      <c r="DI109" s="15"/>
      <c r="DJ109" s="15"/>
      <c r="DK109" s="15"/>
      <c r="DL109" s="15"/>
      <c r="DM109" s="15"/>
      <c r="DN109" s="15"/>
      <c r="DO109" s="15"/>
      <c r="DP109" s="15"/>
      <c r="DQ109" s="15"/>
      <c r="DR109" s="15"/>
      <c r="DS109" s="15"/>
      <c r="DT109" s="15"/>
      <c r="DU109" s="15"/>
      <c r="DV109" s="15"/>
      <c r="DW109" s="15"/>
      <c r="DX109" s="15"/>
      <c r="DY109" s="15"/>
    </row>
    <row r="110" spans="1:129" ht="15">
      <c r="A110" s="155" t="s">
        <v>355</v>
      </c>
      <c r="B110" s="156"/>
      <c r="C110" s="85"/>
      <c r="D110" s="89">
        <v>1</v>
      </c>
      <c r="V110" s="174">
        <v>0</v>
      </c>
      <c r="AD110" s="15"/>
      <c r="AE110" s="66"/>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J110" s="15"/>
      <c r="CK110" s="15"/>
      <c r="CL110" s="15"/>
      <c r="CM110" s="15"/>
      <c r="CN110" s="15"/>
      <c r="CO110" s="15"/>
      <c r="CP110" s="15"/>
      <c r="CQ110" s="15"/>
      <c r="CR110" s="15"/>
      <c r="CS110" s="15"/>
      <c r="CT110" s="15"/>
      <c r="CU110" s="15"/>
      <c r="CV110" s="15"/>
      <c r="CW110" s="15"/>
      <c r="CX110" s="15"/>
      <c r="CY110" s="15"/>
      <c r="CZ110" s="15"/>
      <c r="DA110" s="15"/>
      <c r="DB110" s="15"/>
      <c r="DC110" s="15"/>
      <c r="DD110" s="15"/>
      <c r="DE110" s="15"/>
      <c r="DF110" s="15"/>
      <c r="DG110" s="15"/>
      <c r="DH110" s="15"/>
      <c r="DI110" s="15"/>
      <c r="DJ110" s="15"/>
      <c r="DK110" s="15"/>
      <c r="DL110" s="15"/>
      <c r="DM110" s="15"/>
      <c r="DN110" s="15"/>
      <c r="DO110" s="15"/>
      <c r="DP110" s="15"/>
      <c r="DQ110" s="15"/>
      <c r="DR110" s="15"/>
      <c r="DS110" s="15"/>
      <c r="DT110" s="15"/>
      <c r="DU110" s="15"/>
      <c r="DV110" s="15"/>
      <c r="DW110" s="15"/>
      <c r="DX110" s="15"/>
      <c r="DY110" s="15"/>
    </row>
    <row r="111" spans="1:129" ht="15">
      <c r="A111" s="155" t="s">
        <v>223</v>
      </c>
      <c r="B111" s="156"/>
      <c r="C111" s="80"/>
      <c r="D111" s="89">
        <v>1</v>
      </c>
      <c r="AD111" s="15"/>
      <c r="AE111" s="66"/>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15"/>
      <c r="CG111" s="15"/>
      <c r="CH111" s="15"/>
      <c r="CI111" s="15"/>
      <c r="CJ111" s="15"/>
      <c r="CK111" s="15"/>
      <c r="CL111" s="15"/>
      <c r="CM111" s="15"/>
      <c r="CN111" s="15"/>
      <c r="CO111" s="15"/>
      <c r="CP111" s="15"/>
      <c r="CQ111" s="15"/>
      <c r="CR111" s="15"/>
      <c r="CS111" s="15"/>
      <c r="CT111" s="15"/>
      <c r="CU111" s="15"/>
      <c r="CV111" s="15"/>
      <c r="CW111" s="15"/>
      <c r="CX111" s="15"/>
      <c r="CY111" s="15"/>
      <c r="CZ111" s="15"/>
      <c r="DA111" s="15"/>
      <c r="DB111" s="15"/>
      <c r="DC111" s="15"/>
      <c r="DD111" s="15"/>
      <c r="DE111" s="15"/>
      <c r="DF111" s="15"/>
      <c r="DG111" s="15"/>
      <c r="DH111" s="15"/>
      <c r="DI111" s="15"/>
      <c r="DJ111" s="15"/>
      <c r="DK111" s="15"/>
      <c r="DL111" s="15"/>
      <c r="DM111" s="15"/>
      <c r="DN111" s="15"/>
      <c r="DO111" s="15"/>
      <c r="DP111" s="15"/>
      <c r="DQ111" s="15"/>
      <c r="DR111" s="15"/>
      <c r="DS111" s="15"/>
      <c r="DT111" s="15"/>
      <c r="DU111" s="15"/>
      <c r="DV111" s="15"/>
      <c r="DW111" s="15"/>
      <c r="DX111" s="15"/>
      <c r="DY111" s="15"/>
    </row>
    <row r="112" spans="1:129" ht="15">
      <c r="A112" s="155" t="s">
        <v>245</v>
      </c>
      <c r="B112" s="156"/>
      <c r="C112" s="85"/>
      <c r="D112" s="89">
        <v>1</v>
      </c>
      <c r="AD112" s="15"/>
      <c r="AE112" s="66"/>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c r="CM112" s="15"/>
      <c r="CN112" s="15"/>
      <c r="CO112" s="15"/>
      <c r="CP112" s="15"/>
      <c r="CQ112" s="15"/>
      <c r="CR112" s="15"/>
      <c r="CS112" s="15"/>
      <c r="CT112" s="15"/>
      <c r="CU112" s="15"/>
      <c r="CV112" s="15"/>
      <c r="CW112" s="15"/>
      <c r="CX112" s="15"/>
      <c r="CY112" s="15"/>
      <c r="CZ112" s="15"/>
      <c r="DA112" s="15"/>
      <c r="DB112" s="15"/>
      <c r="DC112" s="15"/>
      <c r="DD112" s="15"/>
      <c r="DE112" s="15"/>
      <c r="DF112" s="15"/>
      <c r="DG112" s="15"/>
      <c r="DH112" s="15"/>
      <c r="DI112" s="15"/>
      <c r="DJ112" s="15"/>
      <c r="DK112" s="15"/>
      <c r="DL112" s="15"/>
      <c r="DM112" s="15"/>
      <c r="DN112" s="15"/>
      <c r="DO112" s="15"/>
      <c r="DP112" s="15"/>
      <c r="DQ112" s="15"/>
      <c r="DR112" s="15"/>
      <c r="DS112" s="15"/>
      <c r="DT112" s="15"/>
      <c r="DU112" s="15"/>
      <c r="DV112" s="15"/>
      <c r="DW112" s="15"/>
      <c r="DX112" s="15"/>
      <c r="DY112" s="15"/>
    </row>
    <row r="113" spans="1:129" ht="15">
      <c r="A113" s="155" t="s">
        <v>356</v>
      </c>
      <c r="B113" s="156"/>
      <c r="C113" s="80"/>
      <c r="D113" s="89">
        <v>1</v>
      </c>
      <c r="AD113" s="15"/>
      <c r="AE113" s="66"/>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c r="CZ113" s="15"/>
      <c r="DA113" s="15"/>
      <c r="DB113" s="15"/>
      <c r="DC113" s="15"/>
      <c r="DD113" s="15"/>
      <c r="DE113" s="15"/>
      <c r="DF113" s="15"/>
      <c r="DG113" s="15"/>
      <c r="DH113" s="15"/>
      <c r="DI113" s="15"/>
      <c r="DJ113" s="15"/>
      <c r="DK113" s="15"/>
      <c r="DL113" s="15"/>
      <c r="DM113" s="15"/>
      <c r="DN113" s="15"/>
      <c r="DO113" s="15"/>
      <c r="DP113" s="15"/>
      <c r="DQ113" s="15"/>
      <c r="DR113" s="15"/>
      <c r="DS113" s="15"/>
      <c r="DT113" s="15"/>
      <c r="DU113" s="15"/>
      <c r="DV113" s="15"/>
      <c r="DW113" s="15"/>
      <c r="DX113" s="15"/>
      <c r="DY113" s="15"/>
    </row>
    <row r="114" spans="1:129" ht="15">
      <c r="A114" s="155" t="s">
        <v>224</v>
      </c>
      <c r="B114" s="156"/>
      <c r="C114" s="85"/>
      <c r="D114" s="89">
        <v>1</v>
      </c>
      <c r="AD114" s="15"/>
      <c r="AE114" s="66"/>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c r="CZ114" s="15"/>
      <c r="DA114" s="15"/>
      <c r="DB114" s="15"/>
      <c r="DC114" s="15"/>
      <c r="DD114" s="15"/>
      <c r="DE114" s="15"/>
      <c r="DF114" s="15"/>
      <c r="DG114" s="15"/>
      <c r="DH114" s="15"/>
      <c r="DI114" s="15"/>
      <c r="DJ114" s="15"/>
      <c r="DK114" s="15"/>
      <c r="DL114" s="15"/>
      <c r="DM114" s="15"/>
      <c r="DN114" s="15"/>
      <c r="DO114" s="15"/>
      <c r="DP114" s="15"/>
      <c r="DQ114" s="15"/>
      <c r="DR114" s="15"/>
      <c r="DS114" s="15"/>
      <c r="DT114" s="15"/>
      <c r="DU114" s="15"/>
      <c r="DV114" s="15"/>
      <c r="DW114" s="15"/>
      <c r="DX114" s="15"/>
      <c r="DY114" s="15"/>
    </row>
    <row r="115" spans="1:106" ht="15">
      <c r="A115" s="155" t="s">
        <v>214</v>
      </c>
      <c r="B115" s="156"/>
      <c r="C115" s="80"/>
      <c r="D115" s="89">
        <v>1</v>
      </c>
      <c r="AD115" s="45"/>
      <c r="AE115" s="66"/>
      <c r="AF115" s="15"/>
      <c r="AG115" s="8"/>
      <c r="AH115" s="8"/>
      <c r="AI115" s="1"/>
      <c r="AJ115" s="1"/>
      <c r="AK115" s="1"/>
      <c r="AL115" s="1"/>
      <c r="AM115" s="1"/>
      <c r="AN115" s="1"/>
      <c r="AO115" s="1"/>
      <c r="AP115" s="1"/>
      <c r="AQ115" s="1"/>
      <c r="AR115" s="1"/>
      <c r="AS115" s="1"/>
      <c r="AT115" s="1"/>
      <c r="AU115" s="1"/>
      <c r="AV115" s="1"/>
      <c r="AW115" s="1"/>
      <c r="AX115" s="1"/>
      <c r="AY115" s="1"/>
      <c r="AZ115" s="1"/>
      <c r="BA115" s="1"/>
      <c r="BB115" s="1"/>
      <c r="BC115" s="1"/>
      <c r="BD115" s="1"/>
      <c r="BE115" s="15"/>
      <c r="BF115" s="15"/>
      <c r="BG115" s="15"/>
      <c r="BH115" s="15"/>
      <c r="BI115" s="15"/>
      <c r="BJ115" s="15"/>
      <c r="BK115" s="15"/>
      <c r="BL115" s="15"/>
      <c r="BM115" s="15"/>
      <c r="BN115" s="15"/>
      <c r="BO115" s="15"/>
      <c r="BP115" s="15"/>
      <c r="BQ115" s="15"/>
      <c r="BR115" s="15"/>
      <c r="BS115" s="15"/>
      <c r="BT115" s="15"/>
      <c r="BU115" s="15"/>
      <c r="BV115" s="15"/>
      <c r="BW115" s="15"/>
      <c r="BX115" s="15"/>
      <c r="BY115" s="21"/>
      <c r="BZ115" s="21"/>
      <c r="CA115" s="21"/>
      <c r="CB115" s="21"/>
      <c r="CC115" s="21"/>
      <c r="CD115" s="21"/>
      <c r="CE115" s="21"/>
      <c r="CF115" s="21"/>
      <c r="CG115" s="21"/>
      <c r="CH115" s="21"/>
      <c r="CI115" s="21"/>
      <c r="CJ115" s="21"/>
      <c r="CK115" s="21"/>
      <c r="CL115" s="21"/>
      <c r="CM115" s="21"/>
      <c r="CN115" s="21"/>
      <c r="CO115" s="21"/>
      <c r="CP115" s="21"/>
      <c r="CQ115" s="21"/>
      <c r="CR115" s="21"/>
      <c r="CS115" s="21"/>
      <c r="CT115" s="21"/>
      <c r="CU115" s="21"/>
      <c r="CV115" s="21"/>
      <c r="CW115" s="21"/>
      <c r="CX115" s="21"/>
      <c r="CY115" s="21"/>
      <c r="CZ115" s="21"/>
      <c r="DA115" s="21"/>
      <c r="DB115" s="21"/>
    </row>
    <row r="116" spans="1:106" ht="15">
      <c r="A116" s="155" t="s">
        <v>205</v>
      </c>
      <c r="B116" s="156"/>
      <c r="C116" s="85"/>
      <c r="D116" s="89">
        <v>1</v>
      </c>
      <c r="AD116" s="45"/>
      <c r="AE116" s="66"/>
      <c r="AF116" s="15"/>
      <c r="AG116" s="8"/>
      <c r="AH116" s="8"/>
      <c r="AI116" s="1"/>
      <c r="AJ116" s="1"/>
      <c r="AK116" s="1"/>
      <c r="AL116" s="1"/>
      <c r="AM116" s="1"/>
      <c r="AN116" s="1"/>
      <c r="AO116" s="1"/>
      <c r="AP116" s="1"/>
      <c r="AQ116" s="1"/>
      <c r="AR116" s="1"/>
      <c r="AS116" s="1"/>
      <c r="AT116" s="1"/>
      <c r="AU116" s="1"/>
      <c r="AV116" s="1"/>
      <c r="AW116" s="1"/>
      <c r="AX116" s="1"/>
      <c r="AY116" s="1"/>
      <c r="AZ116" s="1"/>
      <c r="BA116" s="1"/>
      <c r="BB116" s="1"/>
      <c r="BC116" s="1"/>
      <c r="BD116" s="1"/>
      <c r="BE116" s="15"/>
      <c r="BF116" s="15"/>
      <c r="BG116" s="15"/>
      <c r="BH116" s="15"/>
      <c r="BI116" s="15"/>
      <c r="BJ116" s="15"/>
      <c r="BK116" s="15"/>
      <c r="BL116" s="15"/>
      <c r="BM116" s="15"/>
      <c r="BN116" s="15"/>
      <c r="BO116" s="15"/>
      <c r="BP116" s="15"/>
      <c r="BQ116" s="15"/>
      <c r="BR116" s="15"/>
      <c r="BS116" s="15"/>
      <c r="BT116" s="15"/>
      <c r="BU116" s="15"/>
      <c r="BV116" s="15"/>
      <c r="BW116" s="15"/>
      <c r="BX116" s="15"/>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row>
    <row r="117" spans="1:106" ht="15">
      <c r="A117" s="155" t="s">
        <v>225</v>
      </c>
      <c r="B117" s="156"/>
      <c r="C117" s="80"/>
      <c r="D117" s="89">
        <v>1</v>
      </c>
      <c r="AD117" s="45"/>
      <c r="AE117" s="66"/>
      <c r="AF117" s="15"/>
      <c r="AG117" s="8"/>
      <c r="AH117" s="8"/>
      <c r="AI117" s="1"/>
      <c r="AJ117" s="1"/>
      <c r="AK117" s="1"/>
      <c r="AL117" s="1"/>
      <c r="AM117" s="1"/>
      <c r="AN117" s="1"/>
      <c r="AO117" s="1"/>
      <c r="AP117" s="1"/>
      <c r="AQ117" s="1"/>
      <c r="AR117" s="1"/>
      <c r="AS117" s="1"/>
      <c r="AT117" s="1"/>
      <c r="AU117" s="1"/>
      <c r="AV117" s="1"/>
      <c r="AW117" s="1"/>
      <c r="AX117" s="1"/>
      <c r="AY117" s="1"/>
      <c r="AZ117" s="1"/>
      <c r="BA117" s="1"/>
      <c r="BB117" s="1"/>
      <c r="BC117" s="1"/>
      <c r="BD117" s="1"/>
      <c r="BE117" s="15"/>
      <c r="BF117" s="15"/>
      <c r="BG117" s="15"/>
      <c r="BH117" s="15"/>
      <c r="BI117" s="15"/>
      <c r="BJ117" s="15"/>
      <c r="BK117" s="15"/>
      <c r="BL117" s="15"/>
      <c r="BM117" s="15"/>
      <c r="BN117" s="15"/>
      <c r="BO117" s="15"/>
      <c r="BP117" s="15"/>
      <c r="BQ117" s="15"/>
      <c r="BR117" s="15"/>
      <c r="BS117" s="15"/>
      <c r="BT117" s="15"/>
      <c r="BU117" s="15"/>
      <c r="BV117" s="15"/>
      <c r="BW117" s="15"/>
      <c r="BX117" s="15"/>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row>
    <row r="118" spans="1:106" ht="15">
      <c r="A118" s="155" t="s">
        <v>206</v>
      </c>
      <c r="B118" s="156">
        <v>1</v>
      </c>
      <c r="C118" s="85"/>
      <c r="D118" s="89">
        <v>1</v>
      </c>
      <c r="AD118" s="45"/>
      <c r="AE118" s="66"/>
      <c r="AF118" s="15"/>
      <c r="AG118" s="8"/>
      <c r="AH118" s="8"/>
      <c r="AI118" s="1"/>
      <c r="AJ118" s="1"/>
      <c r="AK118" s="1"/>
      <c r="AL118" s="1"/>
      <c r="AM118" s="1"/>
      <c r="AN118" s="1"/>
      <c r="AO118" s="1"/>
      <c r="AP118" s="1"/>
      <c r="AQ118" s="1"/>
      <c r="AR118" s="1"/>
      <c r="AS118" s="1"/>
      <c r="AT118" s="1"/>
      <c r="AU118" s="1"/>
      <c r="AV118" s="1"/>
      <c r="AW118" s="1"/>
      <c r="AX118" s="1"/>
      <c r="AY118" s="1"/>
      <c r="AZ118" s="1"/>
      <c r="BA118" s="1"/>
      <c r="BB118" s="1"/>
      <c r="BC118" s="1"/>
      <c r="BD118" s="1"/>
      <c r="BE118" s="15"/>
      <c r="BF118" s="15"/>
      <c r="BG118" s="15"/>
      <c r="BH118" s="15"/>
      <c r="BI118" s="15"/>
      <c r="BJ118" s="15"/>
      <c r="BK118" s="15"/>
      <c r="BL118" s="15"/>
      <c r="BM118" s="15"/>
      <c r="BN118" s="15"/>
      <c r="BO118" s="15"/>
      <c r="BP118" s="15"/>
      <c r="BQ118" s="15"/>
      <c r="BR118" s="15"/>
      <c r="BS118" s="15"/>
      <c r="BT118" s="15"/>
      <c r="BU118" s="15"/>
      <c r="BV118" s="15"/>
      <c r="BW118" s="15"/>
      <c r="BX118" s="15"/>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row>
    <row r="119" spans="1:106" ht="15">
      <c r="A119" s="155" t="s">
        <v>357</v>
      </c>
      <c r="B119" s="156"/>
      <c r="C119" s="80"/>
      <c r="D119" s="89">
        <v>1</v>
      </c>
      <c r="V119" s="174">
        <v>0.5</v>
      </c>
      <c r="AD119" s="45"/>
      <c r="AE119" s="66"/>
      <c r="AF119" s="15"/>
      <c r="AG119" s="8"/>
      <c r="AH119" s="8"/>
      <c r="AI119" s="1"/>
      <c r="AJ119" s="1"/>
      <c r="AK119" s="1"/>
      <c r="AL119" s="1"/>
      <c r="AM119" s="1"/>
      <c r="AN119" s="1"/>
      <c r="AO119" s="1"/>
      <c r="AP119" s="1"/>
      <c r="AQ119" s="1"/>
      <c r="AR119" s="1"/>
      <c r="AS119" s="1"/>
      <c r="AT119" s="1"/>
      <c r="AU119" s="1"/>
      <c r="AV119" s="1"/>
      <c r="AW119" s="1"/>
      <c r="AX119" s="1"/>
      <c r="AY119" s="1"/>
      <c r="AZ119" s="1"/>
      <c r="BA119" s="1"/>
      <c r="BB119" s="1"/>
      <c r="BC119" s="1"/>
      <c r="BD119" s="1"/>
      <c r="BE119" s="15"/>
      <c r="BF119" s="15"/>
      <c r="BG119" s="15"/>
      <c r="BH119" s="15"/>
      <c r="BI119" s="15"/>
      <c r="BJ119" s="15"/>
      <c r="BK119" s="15"/>
      <c r="BL119" s="15"/>
      <c r="BM119" s="15"/>
      <c r="BN119" s="15"/>
      <c r="BO119" s="15"/>
      <c r="BP119" s="15"/>
      <c r="BQ119" s="15"/>
      <c r="BR119" s="15"/>
      <c r="BS119" s="15"/>
      <c r="BT119" s="15"/>
      <c r="BU119" s="15"/>
      <c r="BV119" s="15"/>
      <c r="BW119" s="15"/>
      <c r="BX119" s="15"/>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row>
    <row r="120" spans="1:106" ht="15">
      <c r="A120" s="155" t="s">
        <v>358</v>
      </c>
      <c r="B120" s="156"/>
      <c r="C120" s="85"/>
      <c r="D120" s="89">
        <v>1</v>
      </c>
      <c r="V120" s="174">
        <v>0.5</v>
      </c>
      <c r="AD120" s="45"/>
      <c r="AE120" s="66"/>
      <c r="AF120" s="15"/>
      <c r="AG120" s="8"/>
      <c r="AH120" s="8"/>
      <c r="AI120" s="1"/>
      <c r="AJ120" s="1"/>
      <c r="AK120" s="1"/>
      <c r="AL120" s="1"/>
      <c r="AM120" s="1"/>
      <c r="AN120" s="1"/>
      <c r="AO120" s="1"/>
      <c r="AP120" s="1"/>
      <c r="AQ120" s="1"/>
      <c r="AR120" s="1"/>
      <c r="AS120" s="1"/>
      <c r="AT120" s="1"/>
      <c r="AU120" s="1"/>
      <c r="AV120" s="1"/>
      <c r="AW120" s="1"/>
      <c r="AX120" s="1"/>
      <c r="AY120" s="1"/>
      <c r="AZ120" s="1"/>
      <c r="BA120" s="1"/>
      <c r="BB120" s="1"/>
      <c r="BC120" s="1"/>
      <c r="BD120" s="1"/>
      <c r="BE120" s="15"/>
      <c r="BF120" s="15"/>
      <c r="BG120" s="15"/>
      <c r="BH120" s="15"/>
      <c r="BI120" s="15"/>
      <c r="BJ120" s="15"/>
      <c r="BK120" s="15"/>
      <c r="BL120" s="15"/>
      <c r="BM120" s="15"/>
      <c r="BN120" s="15"/>
      <c r="BO120" s="15"/>
      <c r="BP120" s="15"/>
      <c r="BQ120" s="15"/>
      <c r="BR120" s="15"/>
      <c r="BS120" s="15"/>
      <c r="BT120" s="15"/>
      <c r="BU120" s="15"/>
      <c r="BV120" s="15"/>
      <c r="BW120" s="15"/>
      <c r="BX120" s="15"/>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row>
    <row r="121" spans="1:106" ht="15">
      <c r="A121" s="155" t="s">
        <v>207</v>
      </c>
      <c r="B121" s="156">
        <v>1</v>
      </c>
      <c r="C121" s="80"/>
      <c r="D121" s="89">
        <v>1</v>
      </c>
      <c r="M121" s="174">
        <v>1</v>
      </c>
      <c r="V121" s="174">
        <v>1</v>
      </c>
      <c r="AD121" s="45"/>
      <c r="AE121" s="66"/>
      <c r="AF121" s="15"/>
      <c r="AG121" s="8"/>
      <c r="AH121" s="8"/>
      <c r="AI121" s="1"/>
      <c r="AJ121" s="1"/>
      <c r="AK121" s="1"/>
      <c r="AL121" s="1"/>
      <c r="AM121" s="1"/>
      <c r="AN121" s="1"/>
      <c r="AO121" s="1"/>
      <c r="AP121" s="1"/>
      <c r="AQ121" s="1"/>
      <c r="AR121" s="1"/>
      <c r="AS121" s="1"/>
      <c r="AT121" s="1"/>
      <c r="AU121" s="1"/>
      <c r="AV121" s="1"/>
      <c r="AW121" s="1"/>
      <c r="AX121" s="1"/>
      <c r="AY121" s="1"/>
      <c r="AZ121" s="1"/>
      <c r="BA121" s="1"/>
      <c r="BB121" s="1"/>
      <c r="BC121" s="1"/>
      <c r="BD121" s="1"/>
      <c r="BE121" s="15"/>
      <c r="BF121" s="15"/>
      <c r="BG121" s="15"/>
      <c r="BH121" s="15"/>
      <c r="BI121" s="15"/>
      <c r="BJ121" s="15"/>
      <c r="BK121" s="15"/>
      <c r="BL121" s="15"/>
      <c r="BM121" s="15"/>
      <c r="BN121" s="15"/>
      <c r="BO121" s="15"/>
      <c r="BP121" s="15"/>
      <c r="BQ121" s="15"/>
      <c r="BR121" s="15"/>
      <c r="BS121" s="15"/>
      <c r="BT121" s="15"/>
      <c r="BU121" s="15"/>
      <c r="BV121" s="15"/>
      <c r="BW121" s="15"/>
      <c r="BX121" s="15"/>
      <c r="BY121" s="21"/>
      <c r="BZ121" s="21"/>
      <c r="CA121" s="21"/>
      <c r="CB121" s="21"/>
      <c r="CC121" s="21"/>
      <c r="CD121" s="21"/>
      <c r="CE121" s="21"/>
      <c r="CF121" s="21"/>
      <c r="CG121" s="21"/>
      <c r="CH121" s="21"/>
      <c r="CI121" s="21"/>
      <c r="CJ121" s="21"/>
      <c r="CK121" s="21"/>
      <c r="CL121" s="21"/>
      <c r="CM121" s="21"/>
      <c r="CN121" s="21"/>
      <c r="CO121" s="21"/>
      <c r="CP121" s="21"/>
      <c r="CQ121" s="21"/>
      <c r="CR121" s="21"/>
      <c r="CS121" s="21"/>
      <c r="CT121" s="21"/>
      <c r="CU121" s="21"/>
      <c r="CV121" s="21"/>
      <c r="CW121" s="21"/>
      <c r="CX121" s="21"/>
      <c r="CY121" s="21"/>
      <c r="CZ121" s="21"/>
      <c r="DA121" s="21"/>
      <c r="DB121" s="21"/>
    </row>
    <row r="122" spans="1:106" ht="15">
      <c r="A122" s="155" t="s">
        <v>208</v>
      </c>
      <c r="B122" s="156"/>
      <c r="C122" s="85"/>
      <c r="D122" s="89">
        <v>1</v>
      </c>
      <c r="V122" s="174">
        <v>0.5</v>
      </c>
      <c r="AD122" s="45"/>
      <c r="AE122" s="66"/>
      <c r="AF122" s="15"/>
      <c r="AG122" s="8"/>
      <c r="AH122" s="8"/>
      <c r="AI122" s="1"/>
      <c r="AJ122" s="1"/>
      <c r="AK122" s="1"/>
      <c r="AL122" s="1"/>
      <c r="AM122" s="1"/>
      <c r="AN122" s="1"/>
      <c r="AO122" s="1"/>
      <c r="AP122" s="1"/>
      <c r="AQ122" s="1"/>
      <c r="AR122" s="1"/>
      <c r="AS122" s="1"/>
      <c r="AT122" s="1"/>
      <c r="AU122" s="1"/>
      <c r="AV122" s="1"/>
      <c r="AW122" s="1"/>
      <c r="AX122" s="1"/>
      <c r="AY122" s="1"/>
      <c r="AZ122" s="1"/>
      <c r="BA122" s="1"/>
      <c r="BB122" s="1"/>
      <c r="BC122" s="1"/>
      <c r="BD122" s="1"/>
      <c r="BE122" s="15"/>
      <c r="BF122" s="15"/>
      <c r="BG122" s="15"/>
      <c r="BH122" s="15"/>
      <c r="BI122" s="15"/>
      <c r="BJ122" s="15"/>
      <c r="BK122" s="15"/>
      <c r="BL122" s="15"/>
      <c r="BM122" s="15"/>
      <c r="BN122" s="15"/>
      <c r="BO122" s="15"/>
      <c r="BP122" s="15"/>
      <c r="BQ122" s="15"/>
      <c r="BR122" s="15"/>
      <c r="BS122" s="15"/>
      <c r="BT122" s="15"/>
      <c r="BU122" s="15"/>
      <c r="BV122" s="15"/>
      <c r="BW122" s="15"/>
      <c r="BX122" s="15"/>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row>
    <row r="123" spans="1:106" ht="15">
      <c r="A123" s="155" t="s">
        <v>209</v>
      </c>
      <c r="B123" s="156"/>
      <c r="C123" s="80"/>
      <c r="D123" s="89">
        <v>1</v>
      </c>
      <c r="V123" s="174">
        <v>1</v>
      </c>
      <c r="AD123" s="45"/>
      <c r="AE123" s="66"/>
      <c r="AF123" s="15"/>
      <c r="AG123" s="8"/>
      <c r="AH123" s="8"/>
      <c r="AI123" s="1"/>
      <c r="AJ123" s="1"/>
      <c r="AK123" s="1"/>
      <c r="AL123" s="1"/>
      <c r="AM123" s="1"/>
      <c r="AN123" s="1"/>
      <c r="AO123" s="1"/>
      <c r="AP123" s="1"/>
      <c r="AQ123" s="1"/>
      <c r="AR123" s="1"/>
      <c r="AS123" s="1"/>
      <c r="AT123" s="1"/>
      <c r="AU123" s="1"/>
      <c r="AV123" s="1"/>
      <c r="AW123" s="1"/>
      <c r="AX123" s="1"/>
      <c r="AY123" s="1"/>
      <c r="AZ123" s="1"/>
      <c r="BA123" s="1"/>
      <c r="BB123" s="1"/>
      <c r="BC123" s="1"/>
      <c r="BD123" s="1"/>
      <c r="BE123" s="15"/>
      <c r="BF123" s="15"/>
      <c r="BG123" s="15"/>
      <c r="BH123" s="15"/>
      <c r="BI123" s="15"/>
      <c r="BJ123" s="15"/>
      <c r="BK123" s="15"/>
      <c r="BL123" s="15"/>
      <c r="BM123" s="15"/>
      <c r="BN123" s="15"/>
      <c r="BO123" s="15"/>
      <c r="BP123" s="15"/>
      <c r="BQ123" s="15"/>
      <c r="BR123" s="15"/>
      <c r="BS123" s="15"/>
      <c r="BT123" s="15"/>
      <c r="BU123" s="15"/>
      <c r="BV123" s="15"/>
      <c r="BW123" s="15"/>
      <c r="BX123" s="15"/>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row>
    <row r="124" spans="1:106" ht="15">
      <c r="A124" s="155" t="s">
        <v>359</v>
      </c>
      <c r="B124" s="156">
        <v>1</v>
      </c>
      <c r="C124" s="85"/>
      <c r="D124" s="26">
        <v>1</v>
      </c>
      <c r="V124" s="174">
        <v>0.5</v>
      </c>
      <c r="AD124" s="45"/>
      <c r="AE124" s="66"/>
      <c r="AF124" s="15"/>
      <c r="AG124" s="8"/>
      <c r="AH124" s="8"/>
      <c r="AI124" s="1"/>
      <c r="AJ124" s="1"/>
      <c r="AK124" s="1"/>
      <c r="AL124" s="1"/>
      <c r="AM124" s="1"/>
      <c r="AN124" s="1"/>
      <c r="AO124" s="1"/>
      <c r="AP124" s="1"/>
      <c r="AQ124" s="1"/>
      <c r="AR124" s="1"/>
      <c r="AS124" s="1"/>
      <c r="AT124" s="1"/>
      <c r="AU124" s="1"/>
      <c r="AV124" s="1"/>
      <c r="AW124" s="1"/>
      <c r="AX124" s="1"/>
      <c r="AY124" s="1"/>
      <c r="AZ124" s="1"/>
      <c r="BA124" s="1"/>
      <c r="BB124" s="1"/>
      <c r="BC124" s="1"/>
      <c r="BD124" s="1"/>
      <c r="BE124" s="15"/>
      <c r="BF124" s="15"/>
      <c r="BG124" s="15"/>
      <c r="BH124" s="15"/>
      <c r="BI124" s="15"/>
      <c r="BJ124" s="15"/>
      <c r="BK124" s="15"/>
      <c r="BL124" s="15"/>
      <c r="BM124" s="15"/>
      <c r="BN124" s="15"/>
      <c r="BO124" s="15"/>
      <c r="BP124" s="15"/>
      <c r="BQ124" s="15"/>
      <c r="BR124" s="15"/>
      <c r="BS124" s="15"/>
      <c r="BT124" s="15"/>
      <c r="BU124" s="15"/>
      <c r="BV124" s="15"/>
      <c r="BW124" s="15"/>
      <c r="BX124" s="15"/>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row>
    <row r="125" spans="1:106" ht="15">
      <c r="A125" s="155" t="s">
        <v>210</v>
      </c>
      <c r="B125" s="156"/>
      <c r="C125" s="80"/>
      <c r="D125" s="26">
        <v>1</v>
      </c>
      <c r="V125" s="174">
        <v>0.5</v>
      </c>
      <c r="AD125" s="45"/>
      <c r="AE125" s="66"/>
      <c r="AF125" s="15"/>
      <c r="AG125" s="8"/>
      <c r="AH125" s="8"/>
      <c r="AI125" s="1"/>
      <c r="AJ125" s="1"/>
      <c r="AK125" s="1"/>
      <c r="AL125" s="1"/>
      <c r="AM125" s="1"/>
      <c r="AN125" s="1"/>
      <c r="AO125" s="1"/>
      <c r="AP125" s="1"/>
      <c r="AQ125" s="1"/>
      <c r="AR125" s="1"/>
      <c r="AS125" s="1"/>
      <c r="AT125" s="1"/>
      <c r="AU125" s="1"/>
      <c r="AV125" s="1"/>
      <c r="AW125" s="1"/>
      <c r="AX125" s="1"/>
      <c r="AY125" s="1"/>
      <c r="AZ125" s="1"/>
      <c r="BA125" s="1"/>
      <c r="BB125" s="1"/>
      <c r="BC125" s="1"/>
      <c r="BD125" s="1"/>
      <c r="BE125" s="15"/>
      <c r="BF125" s="15"/>
      <c r="BG125" s="15"/>
      <c r="BH125" s="15"/>
      <c r="BI125" s="15"/>
      <c r="BJ125" s="15"/>
      <c r="BK125" s="15"/>
      <c r="BL125" s="15"/>
      <c r="BM125" s="15"/>
      <c r="BN125" s="15"/>
      <c r="BO125" s="15"/>
      <c r="BP125" s="15"/>
      <c r="BQ125" s="15"/>
      <c r="BR125" s="15"/>
      <c r="BS125" s="15"/>
      <c r="BT125" s="15"/>
      <c r="BU125" s="15"/>
      <c r="BV125" s="15"/>
      <c r="BW125" s="15"/>
      <c r="BX125" s="15"/>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row>
    <row r="126" spans="1:106" ht="15">
      <c r="A126" s="155" t="s">
        <v>360</v>
      </c>
      <c r="B126" s="156"/>
      <c r="C126" s="85"/>
      <c r="D126" s="26">
        <v>1</v>
      </c>
      <c r="V126" s="174">
        <v>1</v>
      </c>
      <c r="AD126" s="45"/>
      <c r="AE126" s="66"/>
      <c r="AF126" s="15"/>
      <c r="AG126" s="8"/>
      <c r="AH126" s="8"/>
      <c r="AI126" s="1"/>
      <c r="AJ126" s="1"/>
      <c r="AK126" s="1"/>
      <c r="AL126" s="1"/>
      <c r="AM126" s="1"/>
      <c r="AN126" s="1"/>
      <c r="AO126" s="1"/>
      <c r="AP126" s="1"/>
      <c r="AQ126" s="1"/>
      <c r="AR126" s="1"/>
      <c r="AS126" s="1"/>
      <c r="AT126" s="1"/>
      <c r="AU126" s="1"/>
      <c r="AV126" s="1"/>
      <c r="AW126" s="1"/>
      <c r="AX126" s="1"/>
      <c r="AY126" s="1"/>
      <c r="AZ126" s="1"/>
      <c r="BA126" s="1"/>
      <c r="BB126" s="1"/>
      <c r="BC126" s="1"/>
      <c r="BD126" s="1"/>
      <c r="BE126" s="15"/>
      <c r="BF126" s="15"/>
      <c r="BG126" s="15"/>
      <c r="BH126" s="15"/>
      <c r="BI126" s="15"/>
      <c r="BJ126" s="15"/>
      <c r="BK126" s="15"/>
      <c r="BL126" s="15"/>
      <c r="BM126" s="15"/>
      <c r="BN126" s="15"/>
      <c r="BO126" s="15"/>
      <c r="BP126" s="15"/>
      <c r="BQ126" s="15"/>
      <c r="BR126" s="15"/>
      <c r="BS126" s="15"/>
      <c r="BT126" s="15"/>
      <c r="BU126" s="15"/>
      <c r="BV126" s="15"/>
      <c r="BW126" s="15"/>
      <c r="BX126" s="15"/>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row>
    <row r="127" spans="1:106" ht="15">
      <c r="A127" s="155" t="s">
        <v>361</v>
      </c>
      <c r="B127" s="156">
        <v>1</v>
      </c>
      <c r="C127" s="80"/>
      <c r="D127" s="26">
        <v>1</v>
      </c>
      <c r="M127" s="174">
        <v>1</v>
      </c>
      <c r="V127" s="174">
        <v>1</v>
      </c>
      <c r="AD127" s="45"/>
      <c r="AE127" s="66"/>
      <c r="AF127" s="15"/>
      <c r="AG127" s="8"/>
      <c r="AH127" s="8"/>
      <c r="AI127" s="1"/>
      <c r="AJ127" s="1"/>
      <c r="AK127" s="1"/>
      <c r="AL127" s="1"/>
      <c r="AM127" s="1"/>
      <c r="AN127" s="1"/>
      <c r="AO127" s="1"/>
      <c r="AP127" s="1"/>
      <c r="AQ127" s="1"/>
      <c r="AR127" s="1"/>
      <c r="AS127" s="1"/>
      <c r="AT127" s="1"/>
      <c r="AU127" s="1"/>
      <c r="AV127" s="1"/>
      <c r="AW127" s="1"/>
      <c r="AX127" s="1"/>
      <c r="AY127" s="1"/>
      <c r="AZ127" s="1"/>
      <c r="BA127" s="1"/>
      <c r="BB127" s="1"/>
      <c r="BC127" s="1"/>
      <c r="BD127" s="1"/>
      <c r="BE127" s="15"/>
      <c r="BF127" s="15"/>
      <c r="BG127" s="15"/>
      <c r="BH127" s="15"/>
      <c r="BI127" s="15"/>
      <c r="BJ127" s="15"/>
      <c r="BK127" s="15"/>
      <c r="BL127" s="15"/>
      <c r="BM127" s="15"/>
      <c r="BN127" s="15"/>
      <c r="BO127" s="15"/>
      <c r="BP127" s="15"/>
      <c r="BQ127" s="15"/>
      <c r="BR127" s="15"/>
      <c r="BS127" s="15"/>
      <c r="BT127" s="15"/>
      <c r="BU127" s="15"/>
      <c r="BV127" s="15"/>
      <c r="BW127" s="15"/>
      <c r="BX127" s="15"/>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row>
    <row r="128" spans="1:106" ht="15">
      <c r="A128" s="155" t="s">
        <v>85</v>
      </c>
      <c r="B128" s="156">
        <v>1</v>
      </c>
      <c r="C128" s="85"/>
      <c r="D128" s="26">
        <v>1</v>
      </c>
      <c r="M128" s="174">
        <v>1</v>
      </c>
      <c r="V128" s="174">
        <v>0.5</v>
      </c>
      <c r="AD128" s="45"/>
      <c r="AE128" s="66"/>
      <c r="AF128" s="15"/>
      <c r="AG128" s="8"/>
      <c r="AH128" s="8"/>
      <c r="AI128" s="1"/>
      <c r="AJ128" s="1"/>
      <c r="AK128" s="1"/>
      <c r="AL128" s="1"/>
      <c r="AM128" s="1"/>
      <c r="AN128" s="1"/>
      <c r="AO128" s="1"/>
      <c r="AP128" s="1"/>
      <c r="AQ128" s="1"/>
      <c r="AR128" s="1"/>
      <c r="AS128" s="1"/>
      <c r="AT128" s="1"/>
      <c r="AU128" s="1"/>
      <c r="AV128" s="1"/>
      <c r="AW128" s="1"/>
      <c r="AX128" s="1"/>
      <c r="AY128" s="1"/>
      <c r="AZ128" s="1"/>
      <c r="BA128" s="1"/>
      <c r="BB128" s="1"/>
      <c r="BC128" s="1"/>
      <c r="BD128" s="1"/>
      <c r="BE128" s="15"/>
      <c r="BF128" s="15"/>
      <c r="BG128" s="15"/>
      <c r="BH128" s="15"/>
      <c r="BI128" s="15"/>
      <c r="BJ128" s="15"/>
      <c r="BK128" s="15"/>
      <c r="BL128" s="15"/>
      <c r="BM128" s="15"/>
      <c r="BN128" s="15"/>
      <c r="BO128" s="15"/>
      <c r="BP128" s="15"/>
      <c r="BQ128" s="15"/>
      <c r="BR128" s="15"/>
      <c r="BS128" s="15"/>
      <c r="BT128" s="15"/>
      <c r="BU128" s="15"/>
      <c r="BV128" s="15"/>
      <c r="BW128" s="15"/>
      <c r="BX128" s="15"/>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row>
    <row r="129" spans="1:106" ht="15">
      <c r="A129" s="155" t="s">
        <v>362</v>
      </c>
      <c r="B129" s="156"/>
      <c r="C129" s="80"/>
      <c r="D129" s="26">
        <v>1</v>
      </c>
      <c r="V129" s="174">
        <v>1</v>
      </c>
      <c r="AD129" s="45"/>
      <c r="AE129" s="66"/>
      <c r="AF129" s="15"/>
      <c r="AG129" s="8"/>
      <c r="AH129" s="8"/>
      <c r="AI129" s="1"/>
      <c r="AJ129" s="1"/>
      <c r="AK129" s="1"/>
      <c r="AL129" s="1"/>
      <c r="AM129" s="1"/>
      <c r="AN129" s="1"/>
      <c r="AO129" s="1"/>
      <c r="AP129" s="1"/>
      <c r="AQ129" s="1"/>
      <c r="AR129" s="1"/>
      <c r="AS129" s="1"/>
      <c r="AT129" s="1"/>
      <c r="AU129" s="1"/>
      <c r="AV129" s="1"/>
      <c r="AW129" s="1"/>
      <c r="AX129" s="1"/>
      <c r="AY129" s="1"/>
      <c r="AZ129" s="1"/>
      <c r="BA129" s="1"/>
      <c r="BB129" s="1"/>
      <c r="BC129" s="1"/>
      <c r="BD129" s="1"/>
      <c r="BE129" s="15"/>
      <c r="BF129" s="15"/>
      <c r="BG129" s="15"/>
      <c r="BH129" s="15"/>
      <c r="BI129" s="15"/>
      <c r="BJ129" s="15"/>
      <c r="BK129" s="15"/>
      <c r="BL129" s="15"/>
      <c r="BM129" s="15"/>
      <c r="BN129" s="15"/>
      <c r="BO129" s="15"/>
      <c r="BP129" s="15"/>
      <c r="BQ129" s="15"/>
      <c r="BR129" s="15"/>
      <c r="BS129" s="15"/>
      <c r="BT129" s="15"/>
      <c r="BU129" s="15"/>
      <c r="BV129" s="15"/>
      <c r="BW129" s="15"/>
      <c r="BX129" s="15"/>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row>
    <row r="130" spans="1:106" ht="15">
      <c r="A130" s="155" t="s">
        <v>363</v>
      </c>
      <c r="B130" s="156"/>
      <c r="C130" s="85"/>
      <c r="D130" s="26">
        <v>1</v>
      </c>
      <c r="V130" s="174">
        <v>0.5</v>
      </c>
      <c r="AD130" s="45"/>
      <c r="AE130" s="66"/>
      <c r="AF130" s="15"/>
      <c r="AG130" s="8"/>
      <c r="AH130" s="8"/>
      <c r="AI130" s="1"/>
      <c r="AJ130" s="1"/>
      <c r="AK130" s="1"/>
      <c r="AL130" s="1"/>
      <c r="AM130" s="1"/>
      <c r="AN130" s="1"/>
      <c r="AO130" s="1"/>
      <c r="AP130" s="1"/>
      <c r="AQ130" s="1"/>
      <c r="AR130" s="1"/>
      <c r="AS130" s="1"/>
      <c r="AT130" s="1"/>
      <c r="AU130" s="1"/>
      <c r="AV130" s="1"/>
      <c r="AW130" s="1"/>
      <c r="AX130" s="1"/>
      <c r="AY130" s="1"/>
      <c r="AZ130" s="1"/>
      <c r="BA130" s="1"/>
      <c r="BB130" s="1"/>
      <c r="BC130" s="1"/>
      <c r="BD130" s="1"/>
      <c r="BE130" s="15"/>
      <c r="BF130" s="15"/>
      <c r="BG130" s="15"/>
      <c r="BH130" s="15"/>
      <c r="BI130" s="15"/>
      <c r="BJ130" s="15"/>
      <c r="BK130" s="15"/>
      <c r="BL130" s="15"/>
      <c r="BM130" s="15"/>
      <c r="BN130" s="15"/>
      <c r="BO130" s="15"/>
      <c r="BP130" s="15"/>
      <c r="BQ130" s="15"/>
      <c r="BR130" s="15"/>
      <c r="BS130" s="15"/>
      <c r="BT130" s="15"/>
      <c r="BU130" s="15"/>
      <c r="BV130" s="15"/>
      <c r="BW130" s="15"/>
      <c r="BX130" s="15"/>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row>
    <row r="131" spans="1:106" ht="15">
      <c r="A131" s="155" t="s">
        <v>112</v>
      </c>
      <c r="B131" s="156">
        <v>1</v>
      </c>
      <c r="C131" s="80"/>
      <c r="D131" s="26">
        <v>1</v>
      </c>
      <c r="M131" s="174">
        <v>1</v>
      </c>
      <c r="V131" s="174">
        <v>1</v>
      </c>
      <c r="AD131" s="45"/>
      <c r="AE131" s="66"/>
      <c r="AF131" s="15"/>
      <c r="AG131" s="8"/>
      <c r="AH131" s="8"/>
      <c r="AI131" s="1"/>
      <c r="AJ131" s="1"/>
      <c r="AK131" s="1"/>
      <c r="AL131" s="1"/>
      <c r="AM131" s="1"/>
      <c r="AN131" s="1"/>
      <c r="AO131" s="1"/>
      <c r="AP131" s="1"/>
      <c r="AQ131" s="1"/>
      <c r="AR131" s="1"/>
      <c r="AS131" s="1"/>
      <c r="AT131" s="1"/>
      <c r="AU131" s="1"/>
      <c r="AV131" s="1"/>
      <c r="AW131" s="1"/>
      <c r="AX131" s="1"/>
      <c r="AY131" s="1"/>
      <c r="AZ131" s="1"/>
      <c r="BA131" s="1"/>
      <c r="BB131" s="1"/>
      <c r="BC131" s="1"/>
      <c r="BD131" s="1"/>
      <c r="BE131" s="15"/>
      <c r="BF131" s="15"/>
      <c r="BG131" s="15"/>
      <c r="BH131" s="15"/>
      <c r="BI131" s="15"/>
      <c r="BJ131" s="15"/>
      <c r="BK131" s="15"/>
      <c r="BL131" s="15"/>
      <c r="BM131" s="15"/>
      <c r="BN131" s="15"/>
      <c r="BO131" s="15"/>
      <c r="BP131" s="15"/>
      <c r="BQ131" s="15"/>
      <c r="BR131" s="15"/>
      <c r="BS131" s="15"/>
      <c r="BT131" s="15"/>
      <c r="BU131" s="15"/>
      <c r="BV131" s="15"/>
      <c r="BW131" s="15"/>
      <c r="BX131" s="15"/>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row>
    <row r="132" spans="1:106" ht="15">
      <c r="A132" s="155" t="s">
        <v>211</v>
      </c>
      <c r="B132" s="156">
        <v>1</v>
      </c>
      <c r="C132" s="85"/>
      <c r="D132" s="26">
        <v>1</v>
      </c>
      <c r="V132" s="174">
        <v>1</v>
      </c>
      <c r="AD132" s="45"/>
      <c r="AE132" s="66"/>
      <c r="AF132" s="15"/>
      <c r="AG132" s="8"/>
      <c r="AH132" s="8"/>
      <c r="AI132" s="1"/>
      <c r="AJ132" s="1"/>
      <c r="AK132" s="1"/>
      <c r="AL132" s="1"/>
      <c r="AM132" s="1"/>
      <c r="AN132" s="1"/>
      <c r="AO132" s="1"/>
      <c r="AP132" s="1"/>
      <c r="AQ132" s="1"/>
      <c r="AR132" s="1"/>
      <c r="AS132" s="1"/>
      <c r="AT132" s="1"/>
      <c r="AU132" s="1"/>
      <c r="AV132" s="1"/>
      <c r="AW132" s="1"/>
      <c r="AX132" s="1"/>
      <c r="AY132" s="1"/>
      <c r="AZ132" s="1"/>
      <c r="BA132" s="1"/>
      <c r="BB132" s="1"/>
      <c r="BC132" s="1"/>
      <c r="BD132" s="1"/>
      <c r="BE132" s="15"/>
      <c r="BF132" s="15"/>
      <c r="BG132" s="15"/>
      <c r="BH132" s="15"/>
      <c r="BI132" s="15"/>
      <c r="BJ132" s="15"/>
      <c r="BK132" s="15"/>
      <c r="BL132" s="15"/>
      <c r="BM132" s="15"/>
      <c r="BN132" s="15"/>
      <c r="BO132" s="15"/>
      <c r="BP132" s="15"/>
      <c r="BQ132" s="15"/>
      <c r="BR132" s="15"/>
      <c r="BS132" s="15"/>
      <c r="BT132" s="15"/>
      <c r="BU132" s="15"/>
      <c r="BV132" s="15"/>
      <c r="BW132" s="15"/>
      <c r="BX132" s="15"/>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row>
    <row r="133" spans="1:106" ht="15">
      <c r="A133" s="155" t="s">
        <v>364</v>
      </c>
      <c r="B133" s="156">
        <v>1</v>
      </c>
      <c r="C133" s="80"/>
      <c r="D133" s="26">
        <v>1</v>
      </c>
      <c r="AD133" s="15"/>
      <c r="AE133" s="66"/>
      <c r="AF133" s="15"/>
      <c r="AG133" s="8"/>
      <c r="AH133" s="8"/>
      <c r="AI133" s="1"/>
      <c r="AJ133" s="1"/>
      <c r="AK133" s="1"/>
      <c r="AL133" s="1"/>
      <c r="AM133" s="1"/>
      <c r="AN133" s="1"/>
      <c r="AO133" s="1"/>
      <c r="AP133" s="1"/>
      <c r="AQ133" s="1"/>
      <c r="AR133" s="1"/>
      <c r="AS133" s="1"/>
      <c r="AT133" s="1"/>
      <c r="AU133" s="1"/>
      <c r="AV133" s="1"/>
      <c r="AW133" s="1"/>
      <c r="AX133" s="1"/>
      <c r="AY133" s="1"/>
      <c r="AZ133" s="1"/>
      <c r="BA133" s="1"/>
      <c r="BB133" s="1"/>
      <c r="BC133" s="1"/>
      <c r="BD133" s="1"/>
      <c r="BE133" s="15"/>
      <c r="BF133" s="15"/>
      <c r="BG133" s="15"/>
      <c r="BH133" s="15"/>
      <c r="BI133" s="15"/>
      <c r="BJ133" s="15"/>
      <c r="BK133" s="15"/>
      <c r="BL133" s="15"/>
      <c r="BM133" s="15"/>
      <c r="BN133" s="15"/>
      <c r="BO133" s="15"/>
      <c r="BP133" s="15"/>
      <c r="BQ133" s="15"/>
      <c r="BR133" s="15"/>
      <c r="BS133" s="15"/>
      <c r="BT133" s="15"/>
      <c r="BU133" s="15"/>
      <c r="BV133" s="15"/>
      <c r="BW133" s="15"/>
      <c r="BX133" s="15"/>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row>
    <row r="134" spans="1:106" ht="15">
      <c r="A134" s="155" t="s">
        <v>365</v>
      </c>
      <c r="B134" s="156"/>
      <c r="C134" s="85"/>
      <c r="D134" s="26">
        <v>1</v>
      </c>
      <c r="V134" s="174">
        <v>1</v>
      </c>
      <c r="AD134" s="15"/>
      <c r="AE134" s="66"/>
      <c r="AF134" s="15"/>
      <c r="AG134" s="8"/>
      <c r="AH134" s="8"/>
      <c r="AI134" s="1"/>
      <c r="AJ134" s="1"/>
      <c r="AK134" s="1"/>
      <c r="AL134" s="1"/>
      <c r="AM134" s="1"/>
      <c r="AN134" s="1"/>
      <c r="AO134" s="1"/>
      <c r="AP134" s="1"/>
      <c r="AQ134" s="1"/>
      <c r="AR134" s="1"/>
      <c r="AS134" s="1"/>
      <c r="AT134" s="1"/>
      <c r="AU134" s="1"/>
      <c r="AV134" s="1"/>
      <c r="AW134" s="1"/>
      <c r="AX134" s="1"/>
      <c r="AY134" s="1"/>
      <c r="AZ134" s="1"/>
      <c r="BA134" s="1"/>
      <c r="BB134" s="1"/>
      <c r="BC134" s="1"/>
      <c r="BD134" s="1"/>
      <c r="BE134" s="15"/>
      <c r="BF134" s="15"/>
      <c r="BG134" s="15"/>
      <c r="BH134" s="15"/>
      <c r="BI134" s="15"/>
      <c r="BJ134" s="15"/>
      <c r="BK134" s="15"/>
      <c r="BL134" s="15"/>
      <c r="BM134" s="15"/>
      <c r="BN134" s="15"/>
      <c r="BO134" s="15"/>
      <c r="BP134" s="15"/>
      <c r="BQ134" s="15"/>
      <c r="BR134" s="15"/>
      <c r="BS134" s="15"/>
      <c r="BT134" s="15"/>
      <c r="BU134" s="15"/>
      <c r="BV134" s="15"/>
      <c r="BW134" s="15"/>
      <c r="BX134" s="15"/>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row>
    <row r="135" spans="1:106" ht="15">
      <c r="A135" s="155" t="s">
        <v>366</v>
      </c>
      <c r="B135" s="156"/>
      <c r="C135" s="80"/>
      <c r="D135" s="26">
        <v>1</v>
      </c>
      <c r="M135" s="174">
        <v>1</v>
      </c>
      <c r="V135" s="174">
        <v>1</v>
      </c>
      <c r="AD135" s="15"/>
      <c r="AE135" s="66"/>
      <c r="AF135" s="15"/>
      <c r="AG135" s="8"/>
      <c r="AH135" s="8"/>
      <c r="AI135" s="1"/>
      <c r="AJ135" s="1"/>
      <c r="AK135" s="1"/>
      <c r="AL135" s="1"/>
      <c r="AM135" s="1"/>
      <c r="AN135" s="1"/>
      <c r="AO135" s="1"/>
      <c r="AP135" s="1"/>
      <c r="AQ135" s="1"/>
      <c r="AR135" s="1"/>
      <c r="AS135" s="1"/>
      <c r="AT135" s="1"/>
      <c r="AU135" s="1"/>
      <c r="AV135" s="1"/>
      <c r="AW135" s="1"/>
      <c r="AX135" s="1"/>
      <c r="AY135" s="1"/>
      <c r="AZ135" s="1"/>
      <c r="BA135" s="1"/>
      <c r="BB135" s="1"/>
      <c r="BC135" s="1"/>
      <c r="BD135" s="1"/>
      <c r="BE135" s="15"/>
      <c r="BF135" s="15"/>
      <c r="BG135" s="15"/>
      <c r="BH135" s="15"/>
      <c r="BI135" s="15"/>
      <c r="BJ135" s="15"/>
      <c r="BK135" s="15"/>
      <c r="BL135" s="15"/>
      <c r="BM135" s="15"/>
      <c r="BN135" s="15"/>
      <c r="BO135" s="15"/>
      <c r="BP135" s="15"/>
      <c r="BQ135" s="15"/>
      <c r="BR135" s="15"/>
      <c r="BS135" s="15"/>
      <c r="BT135" s="15"/>
      <c r="BU135" s="15"/>
      <c r="BV135" s="15"/>
      <c r="BW135" s="15"/>
      <c r="BX135" s="15"/>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row>
    <row r="136" spans="1:106" ht="15">
      <c r="A136" s="155" t="s">
        <v>367</v>
      </c>
      <c r="B136" s="156">
        <v>1</v>
      </c>
      <c r="C136" s="85"/>
      <c r="D136" s="26">
        <v>1</v>
      </c>
      <c r="M136" s="174">
        <v>1</v>
      </c>
      <c r="V136" s="174">
        <v>1</v>
      </c>
      <c r="AD136" s="15"/>
      <c r="AE136" s="66"/>
      <c r="AF136" s="15"/>
      <c r="AG136" s="8"/>
      <c r="AH136" s="8"/>
      <c r="AI136" s="1"/>
      <c r="AJ136" s="1"/>
      <c r="AK136" s="1"/>
      <c r="AL136" s="1"/>
      <c r="AM136" s="1"/>
      <c r="AN136" s="1"/>
      <c r="AO136" s="1"/>
      <c r="AP136" s="1"/>
      <c r="AQ136" s="1"/>
      <c r="AR136" s="1"/>
      <c r="AS136" s="1"/>
      <c r="AT136" s="1"/>
      <c r="AU136" s="1"/>
      <c r="AV136" s="1"/>
      <c r="AW136" s="1"/>
      <c r="AX136" s="1"/>
      <c r="AY136" s="1"/>
      <c r="AZ136" s="1"/>
      <c r="BA136" s="1"/>
      <c r="BB136" s="1"/>
      <c r="BC136" s="1"/>
      <c r="BD136" s="1"/>
      <c r="BE136" s="15"/>
      <c r="BF136" s="15"/>
      <c r="BG136" s="15"/>
      <c r="BH136" s="15"/>
      <c r="BI136" s="15"/>
      <c r="BJ136" s="15"/>
      <c r="BK136" s="15"/>
      <c r="BL136" s="15"/>
      <c r="BM136" s="15"/>
      <c r="BN136" s="15"/>
      <c r="BO136" s="15"/>
      <c r="BP136" s="15"/>
      <c r="BQ136" s="15"/>
      <c r="BR136" s="15"/>
      <c r="BS136" s="15"/>
      <c r="BT136" s="15"/>
      <c r="BU136" s="15"/>
      <c r="BV136" s="15"/>
      <c r="BW136" s="15"/>
      <c r="BX136" s="15"/>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row>
    <row r="137" spans="1:106" ht="15">
      <c r="A137" s="155" t="s">
        <v>368</v>
      </c>
      <c r="B137" s="156"/>
      <c r="C137" s="85"/>
      <c r="D137" s="26">
        <v>1</v>
      </c>
      <c r="V137" s="174">
        <v>0.5</v>
      </c>
      <c r="AD137" s="15"/>
      <c r="AE137" s="66"/>
      <c r="AF137" s="15"/>
      <c r="AG137" s="25"/>
      <c r="AH137" s="25"/>
      <c r="AI137" s="15"/>
      <c r="AJ137" s="1"/>
      <c r="AK137" s="1"/>
      <c r="AL137" s="1"/>
      <c r="AM137" s="1"/>
      <c r="AN137" s="1"/>
      <c r="AO137" s="1"/>
      <c r="AP137" s="1"/>
      <c r="AQ137" s="1"/>
      <c r="AR137" s="1"/>
      <c r="AS137" s="1"/>
      <c r="AT137" s="1"/>
      <c r="AU137" s="1"/>
      <c r="AV137" s="1"/>
      <c r="AW137" s="1"/>
      <c r="AX137" s="1"/>
      <c r="AY137" s="1"/>
      <c r="AZ137" s="1"/>
      <c r="BA137" s="1"/>
      <c r="BB137" s="1"/>
      <c r="BC137" s="1"/>
      <c r="BD137" s="1"/>
      <c r="BE137" s="15"/>
      <c r="BF137" s="15"/>
      <c r="BG137" s="15"/>
      <c r="BH137" s="15"/>
      <c r="BI137" s="15"/>
      <c r="BJ137" s="15"/>
      <c r="BK137" s="15"/>
      <c r="BL137" s="15"/>
      <c r="BM137" s="15"/>
      <c r="BN137" s="15"/>
      <c r="BO137" s="15"/>
      <c r="BP137" s="15"/>
      <c r="BQ137" s="15"/>
      <c r="BR137" s="15"/>
      <c r="BS137" s="15"/>
      <c r="BT137" s="15"/>
      <c r="BU137" s="15"/>
      <c r="BV137" s="15"/>
      <c r="BW137" s="15"/>
      <c r="BX137" s="15"/>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row>
    <row r="138" spans="1:106" ht="15">
      <c r="A138" s="155" t="s">
        <v>104</v>
      </c>
      <c r="B138" s="156"/>
      <c r="C138" s="85"/>
      <c r="D138" s="26">
        <v>1</v>
      </c>
      <c r="V138" s="174">
        <v>1</v>
      </c>
      <c r="AD138" s="15"/>
      <c r="AE138" s="66"/>
      <c r="AF138" s="15"/>
      <c r="AG138" s="25"/>
      <c r="AH138" s="25"/>
      <c r="AI138" s="15"/>
      <c r="AJ138" s="1"/>
      <c r="AK138" s="1"/>
      <c r="AL138" s="1"/>
      <c r="AM138" s="1"/>
      <c r="AN138" s="1"/>
      <c r="AO138" s="1"/>
      <c r="AP138" s="1"/>
      <c r="AQ138" s="1"/>
      <c r="AR138" s="1"/>
      <c r="AS138" s="1"/>
      <c r="AT138" s="1"/>
      <c r="AU138" s="1"/>
      <c r="AV138" s="1"/>
      <c r="AW138" s="1"/>
      <c r="AX138" s="1"/>
      <c r="AY138" s="1"/>
      <c r="AZ138" s="1"/>
      <c r="BA138" s="1"/>
      <c r="BB138" s="1"/>
      <c r="BC138" s="1"/>
      <c r="BD138" s="1"/>
      <c r="BE138" s="15"/>
      <c r="BF138" s="15"/>
      <c r="BG138" s="15"/>
      <c r="BH138" s="15"/>
      <c r="BI138" s="15"/>
      <c r="BJ138" s="15"/>
      <c r="BK138" s="15"/>
      <c r="BL138" s="15"/>
      <c r="BM138" s="15"/>
      <c r="BN138" s="15"/>
      <c r="BO138" s="15"/>
      <c r="BP138" s="15"/>
      <c r="BQ138" s="15"/>
      <c r="BR138" s="15"/>
      <c r="BS138" s="15"/>
      <c r="BT138" s="15"/>
      <c r="BU138" s="15"/>
      <c r="BV138" s="15"/>
      <c r="BW138" s="15"/>
      <c r="BX138" s="15"/>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row>
    <row r="139" spans="1:106" ht="15">
      <c r="A139" s="155" t="s">
        <v>245</v>
      </c>
      <c r="B139" s="156">
        <v>1</v>
      </c>
      <c r="C139" s="85"/>
      <c r="D139" s="26">
        <v>1</v>
      </c>
      <c r="M139" s="174">
        <v>1</v>
      </c>
      <c r="V139" s="174">
        <v>1</v>
      </c>
      <c r="AD139" s="15"/>
      <c r="AE139" s="66"/>
      <c r="AF139" s="15"/>
      <c r="AG139" s="25"/>
      <c r="AH139" s="25"/>
      <c r="AI139" s="15"/>
      <c r="AJ139" s="1"/>
      <c r="AK139" s="1"/>
      <c r="AL139" s="1"/>
      <c r="AM139" s="1"/>
      <c r="AN139" s="1"/>
      <c r="AO139" s="1"/>
      <c r="AP139" s="1"/>
      <c r="AQ139" s="1"/>
      <c r="AR139" s="1"/>
      <c r="AS139" s="1"/>
      <c r="AT139" s="1"/>
      <c r="AU139" s="1"/>
      <c r="AV139" s="1"/>
      <c r="AW139" s="1"/>
      <c r="AX139" s="1"/>
      <c r="AY139" s="1"/>
      <c r="AZ139" s="1"/>
      <c r="BA139" s="1"/>
      <c r="BB139" s="1"/>
      <c r="BC139" s="1"/>
      <c r="BD139" s="1"/>
      <c r="BE139" s="15"/>
      <c r="BF139" s="15"/>
      <c r="BG139" s="15"/>
      <c r="BH139" s="15"/>
      <c r="BI139" s="15"/>
      <c r="BJ139" s="15"/>
      <c r="BK139" s="15"/>
      <c r="BL139" s="15"/>
      <c r="BM139" s="15"/>
      <c r="BN139" s="15"/>
      <c r="BO139" s="15"/>
      <c r="BP139" s="15"/>
      <c r="BQ139" s="15"/>
      <c r="BR139" s="15"/>
      <c r="BS139" s="15"/>
      <c r="BT139" s="15"/>
      <c r="BU139" s="15"/>
      <c r="BV139" s="15"/>
      <c r="BW139" s="15"/>
      <c r="BX139" s="15"/>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row>
    <row r="140" spans="1:106" ht="15">
      <c r="A140" s="155" t="s">
        <v>245</v>
      </c>
      <c r="B140" s="156">
        <v>1</v>
      </c>
      <c r="C140" s="85"/>
      <c r="D140" s="26">
        <v>1</v>
      </c>
      <c r="M140" s="174">
        <v>1</v>
      </c>
      <c r="V140" s="174">
        <v>1</v>
      </c>
      <c r="AD140" s="15"/>
      <c r="AE140" s="66"/>
      <c r="AF140" s="15"/>
      <c r="AG140" s="25"/>
      <c r="AH140" s="25"/>
      <c r="AI140" s="15"/>
      <c r="AJ140" s="1"/>
      <c r="AK140" s="1"/>
      <c r="AL140" s="1"/>
      <c r="AM140" s="1"/>
      <c r="AN140" s="1"/>
      <c r="AO140" s="1"/>
      <c r="AP140" s="1"/>
      <c r="AQ140" s="1"/>
      <c r="AR140" s="1"/>
      <c r="AS140" s="1"/>
      <c r="AT140" s="1"/>
      <c r="AU140" s="1"/>
      <c r="AV140" s="1"/>
      <c r="AW140" s="1"/>
      <c r="AX140" s="1"/>
      <c r="AY140" s="1"/>
      <c r="AZ140" s="1"/>
      <c r="BA140" s="1"/>
      <c r="BB140" s="1"/>
      <c r="BC140" s="1"/>
      <c r="BD140" s="1"/>
      <c r="BE140" s="15"/>
      <c r="BF140" s="15"/>
      <c r="BG140" s="15"/>
      <c r="BH140" s="15"/>
      <c r="BI140" s="15"/>
      <c r="BJ140" s="15"/>
      <c r="BK140" s="15"/>
      <c r="BL140" s="15"/>
      <c r="BM140" s="15"/>
      <c r="BN140" s="15"/>
      <c r="BO140" s="15"/>
      <c r="BP140" s="15"/>
      <c r="BQ140" s="15"/>
      <c r="BR140" s="15"/>
      <c r="BS140" s="15"/>
      <c r="BT140" s="15"/>
      <c r="BU140" s="15"/>
      <c r="BV140" s="15"/>
      <c r="BW140" s="15"/>
      <c r="BX140" s="15"/>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row>
    <row r="141" spans="1:106" ht="15">
      <c r="A141" s="155" t="s">
        <v>244</v>
      </c>
      <c r="B141" s="156">
        <v>1</v>
      </c>
      <c r="C141" s="80"/>
      <c r="D141" s="26">
        <v>1</v>
      </c>
      <c r="M141" s="178">
        <v>1</v>
      </c>
      <c r="V141" s="178">
        <v>0.5</v>
      </c>
      <c r="AD141" s="15"/>
      <c r="AE141" s="66"/>
      <c r="AF141" s="15"/>
      <c r="AG141" s="25"/>
      <c r="AH141" s="25"/>
      <c r="AI141" s="15"/>
      <c r="AJ141" s="1"/>
      <c r="AK141" s="1"/>
      <c r="AL141" s="1"/>
      <c r="AM141" s="1"/>
      <c r="AN141" s="1"/>
      <c r="AO141" s="1"/>
      <c r="AP141" s="1"/>
      <c r="AQ141" s="1"/>
      <c r="AR141" s="1"/>
      <c r="AS141" s="1"/>
      <c r="AT141" s="1"/>
      <c r="AU141" s="1"/>
      <c r="AV141" s="1"/>
      <c r="AW141" s="1"/>
      <c r="AX141" s="1"/>
      <c r="AY141" s="1"/>
      <c r="AZ141" s="1"/>
      <c r="BA141" s="1"/>
      <c r="BB141" s="1"/>
      <c r="BC141" s="1"/>
      <c r="BD141" s="1"/>
      <c r="BE141" s="15"/>
      <c r="BF141" s="15"/>
      <c r="BG141" s="15"/>
      <c r="BH141" s="15"/>
      <c r="BI141" s="15"/>
      <c r="BJ141" s="15"/>
      <c r="BK141" s="15"/>
      <c r="BL141" s="15"/>
      <c r="BM141" s="15"/>
      <c r="BN141" s="15"/>
      <c r="BO141" s="15"/>
      <c r="BP141" s="15"/>
      <c r="BQ141" s="15"/>
      <c r="BR141" s="15"/>
      <c r="BS141" s="15"/>
      <c r="BT141" s="15"/>
      <c r="BU141" s="15"/>
      <c r="BV141" s="15"/>
      <c r="BW141" s="15"/>
      <c r="BX141" s="15"/>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row>
    <row r="142" spans="1:106" ht="15">
      <c r="A142" s="155"/>
      <c r="B142" s="156"/>
      <c r="C142" s="80"/>
      <c r="D142" s="26"/>
      <c r="M142" s="177"/>
      <c r="N142" s="21"/>
      <c r="O142" s="21"/>
      <c r="P142" s="21"/>
      <c r="Q142" s="21"/>
      <c r="R142" s="21"/>
      <c r="S142" s="21"/>
      <c r="T142" s="21"/>
      <c r="U142" s="21"/>
      <c r="V142" s="177"/>
      <c r="W142" s="21"/>
      <c r="AD142" s="15"/>
      <c r="AE142" s="66"/>
      <c r="AF142" s="15"/>
      <c r="AG142" s="25"/>
      <c r="AH142" s="25"/>
      <c r="AI142" s="15"/>
      <c r="AJ142" s="1"/>
      <c r="AK142" s="1"/>
      <c r="AL142" s="1"/>
      <c r="AM142" s="1"/>
      <c r="AN142" s="1"/>
      <c r="AO142" s="1"/>
      <c r="AP142" s="1"/>
      <c r="AQ142" s="1"/>
      <c r="AR142" s="1"/>
      <c r="AS142" s="1"/>
      <c r="AT142" s="1"/>
      <c r="AU142" s="1"/>
      <c r="AV142" s="1"/>
      <c r="AW142" s="1"/>
      <c r="AX142" s="1"/>
      <c r="AY142" s="1"/>
      <c r="AZ142" s="1"/>
      <c r="BA142" s="1"/>
      <c r="BB142" s="1"/>
      <c r="BC142" s="1"/>
      <c r="BD142" s="1"/>
      <c r="BE142" s="15"/>
      <c r="BF142" s="15"/>
      <c r="BG142" s="15"/>
      <c r="BH142" s="15"/>
      <c r="BI142" s="15"/>
      <c r="BJ142" s="15"/>
      <c r="BK142" s="15"/>
      <c r="BL142" s="15"/>
      <c r="BM142" s="15"/>
      <c r="BN142" s="15"/>
      <c r="BO142" s="15"/>
      <c r="BP142" s="15"/>
      <c r="BQ142" s="15"/>
      <c r="BR142" s="15"/>
      <c r="BS142" s="15"/>
      <c r="BT142" s="15"/>
      <c r="BU142" s="15"/>
      <c r="BV142" s="15"/>
      <c r="BW142" s="15"/>
      <c r="BX142" s="15"/>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row>
    <row r="143" spans="1:106" ht="15">
      <c r="A143" s="40"/>
      <c r="B143" s="88"/>
      <c r="C143" s="47"/>
      <c r="D143" s="47"/>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61"/>
      <c r="AE143" s="66"/>
      <c r="AF143" s="14"/>
      <c r="AG143" s="15"/>
      <c r="AH143" s="15"/>
      <c r="AI143" s="15"/>
      <c r="AJ143" s="1"/>
      <c r="AK143" s="1"/>
      <c r="AL143" s="1"/>
      <c r="AM143" s="1"/>
      <c r="AN143" s="1"/>
      <c r="AO143" s="1"/>
      <c r="AP143" s="1"/>
      <c r="AQ143" s="1"/>
      <c r="AR143" s="1"/>
      <c r="AS143" s="1"/>
      <c r="AT143" s="1"/>
      <c r="AU143" s="1"/>
      <c r="AV143" s="1"/>
      <c r="AW143" s="1"/>
      <c r="AX143" s="1"/>
      <c r="AY143" s="1"/>
      <c r="AZ143" s="1"/>
      <c r="BA143" s="1"/>
      <c r="BB143" s="1"/>
      <c r="BC143" s="1"/>
      <c r="BD143" s="1"/>
      <c r="BE143" s="15"/>
      <c r="BF143" s="15"/>
      <c r="BG143" s="15"/>
      <c r="BH143" s="15"/>
      <c r="BI143" s="15"/>
      <c r="BJ143" s="15"/>
      <c r="BK143" s="15"/>
      <c r="BL143" s="15"/>
      <c r="BM143" s="15"/>
      <c r="BN143" s="15"/>
      <c r="BO143" s="15"/>
      <c r="BP143" s="15"/>
      <c r="BQ143" s="15"/>
      <c r="BR143" s="15"/>
      <c r="BS143" s="15"/>
      <c r="BT143" s="15"/>
      <c r="BU143" s="15"/>
      <c r="BV143" s="15"/>
      <c r="BW143" s="15"/>
      <c r="BX143" s="15"/>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row>
    <row r="144" spans="1:76" ht="18">
      <c r="A144" s="70" t="s">
        <v>56</v>
      </c>
      <c r="B144" s="70"/>
      <c r="C144" s="135"/>
      <c r="D144" s="26" t="s">
        <v>47</v>
      </c>
      <c r="AD144" s="61"/>
      <c r="AE144" s="66"/>
      <c r="AF144" s="14"/>
      <c r="AG144" s="15"/>
      <c r="AH144" s="15"/>
      <c r="AI144" s="15"/>
      <c r="AJ144" s="15"/>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row>
    <row r="145" spans="1:76" s="44" customFormat="1" ht="18">
      <c r="A145" s="90">
        <f>+'RESUM MENSUAL VIDRE'!F11</f>
        <v>3583</v>
      </c>
      <c r="B145" s="91"/>
      <c r="C145" s="134"/>
      <c r="D145" s="94"/>
      <c r="E145"/>
      <c r="F145"/>
      <c r="G145"/>
      <c r="H145"/>
      <c r="I145"/>
      <c r="J145"/>
      <c r="K145"/>
      <c r="L145"/>
      <c r="M145"/>
      <c r="N145"/>
      <c r="O145"/>
      <c r="P145"/>
      <c r="Q145"/>
      <c r="R145"/>
      <c r="S145"/>
      <c r="T145"/>
      <c r="U145"/>
      <c r="V145"/>
      <c r="W145"/>
      <c r="X145"/>
      <c r="Y145"/>
      <c r="Z145"/>
      <c r="AA145"/>
      <c r="AB145"/>
      <c r="AC145"/>
      <c r="AD145" s="61"/>
      <c r="AE145" s="66"/>
      <c r="AF145" s="61"/>
      <c r="AG145" s="45"/>
      <c r="AH145" s="45"/>
      <c r="AI145" s="45"/>
      <c r="AJ145" s="45"/>
      <c r="AK145" s="50"/>
      <c r="AL145" s="50"/>
      <c r="AM145" s="50"/>
      <c r="AN145" s="50"/>
      <c r="AO145" s="50"/>
      <c r="AP145" s="50"/>
      <c r="AQ145" s="50"/>
      <c r="AR145" s="50"/>
      <c r="AS145" s="50"/>
      <c r="AT145" s="50"/>
      <c r="AU145" s="50"/>
      <c r="AV145" s="50"/>
      <c r="AW145" s="50"/>
      <c r="AX145" s="50"/>
      <c r="AY145" s="50"/>
      <c r="AZ145" s="50"/>
      <c r="BA145" s="50"/>
      <c r="BB145" s="50"/>
      <c r="BC145" s="50"/>
      <c r="BD145" s="50"/>
      <c r="BE145" s="50"/>
      <c r="BF145" s="50"/>
      <c r="BG145" s="50"/>
      <c r="BH145" s="50"/>
      <c r="BI145" s="50"/>
      <c r="BJ145" s="50"/>
      <c r="BK145" s="50"/>
      <c r="BL145" s="50"/>
      <c r="BM145" s="50"/>
      <c r="BN145" s="50"/>
      <c r="BO145" s="50"/>
      <c r="BP145" s="50"/>
      <c r="BQ145" s="50"/>
      <c r="BR145" s="50"/>
      <c r="BS145" s="50"/>
      <c r="BT145" s="50"/>
      <c r="BU145" s="50"/>
      <c r="BV145" s="50"/>
      <c r="BW145" s="50"/>
      <c r="BX145" s="50"/>
    </row>
    <row r="146" spans="1:117" ht="15">
      <c r="A146" s="24" t="s">
        <v>53</v>
      </c>
      <c r="B146" s="68"/>
      <c r="C146" s="68"/>
      <c r="D146" s="76" t="s">
        <v>47</v>
      </c>
      <c r="E146">
        <f aca="true" t="shared" si="5" ref="E146:W146">E7</f>
        <v>1</v>
      </c>
      <c r="F146">
        <f t="shared" si="5"/>
        <v>2</v>
      </c>
      <c r="G146">
        <f t="shared" si="5"/>
        <v>3</v>
      </c>
      <c r="H146">
        <f t="shared" si="5"/>
        <v>6</v>
      </c>
      <c r="I146">
        <f t="shared" si="5"/>
        <v>7</v>
      </c>
      <c r="J146">
        <f t="shared" si="5"/>
        <v>8</v>
      </c>
      <c r="K146">
        <f t="shared" si="5"/>
        <v>9</v>
      </c>
      <c r="L146">
        <f t="shared" si="5"/>
        <v>12</v>
      </c>
      <c r="M146">
        <f t="shared" si="5"/>
        <v>13</v>
      </c>
      <c r="N146">
        <f t="shared" si="5"/>
        <v>15</v>
      </c>
      <c r="O146">
        <f t="shared" si="5"/>
        <v>16</v>
      </c>
      <c r="P146">
        <f t="shared" si="5"/>
        <v>19</v>
      </c>
      <c r="Q146">
        <f t="shared" si="5"/>
        <v>20</v>
      </c>
      <c r="R146">
        <f t="shared" si="5"/>
        <v>21</v>
      </c>
      <c r="S146">
        <f t="shared" si="5"/>
        <v>23</v>
      </c>
      <c r="T146">
        <f t="shared" si="5"/>
        <v>26</v>
      </c>
      <c r="U146">
        <f t="shared" si="5"/>
        <v>27</v>
      </c>
      <c r="V146">
        <f t="shared" si="5"/>
        <v>28</v>
      </c>
      <c r="W146">
        <f t="shared" si="5"/>
        <v>30</v>
      </c>
      <c r="X146">
        <f aca="true" t="shared" si="6" ref="X146:AC146">X7</f>
        <v>0</v>
      </c>
      <c r="Y146">
        <f t="shared" si="6"/>
        <v>0</v>
      </c>
      <c r="Z146">
        <f t="shared" si="6"/>
        <v>0</v>
      </c>
      <c r="AA146">
        <f t="shared" si="6"/>
        <v>0</v>
      </c>
      <c r="AB146">
        <f t="shared" si="6"/>
        <v>0</v>
      </c>
      <c r="AC146">
        <f t="shared" si="6"/>
        <v>0</v>
      </c>
      <c r="AD146" s="45"/>
      <c r="AE146" s="66"/>
      <c r="AF146" s="15"/>
      <c r="AG146" s="15"/>
      <c r="AH146" s="15"/>
      <c r="AI146" s="15"/>
      <c r="AJ146" s="1"/>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21"/>
      <c r="DD146" s="21"/>
      <c r="DE146" s="21"/>
      <c r="DF146" s="21"/>
      <c r="DG146" s="21"/>
      <c r="DH146" s="21"/>
      <c r="DI146" s="21"/>
      <c r="DJ146" s="21"/>
      <c r="DK146" s="21"/>
      <c r="DL146" s="21"/>
      <c r="DM146" s="21"/>
    </row>
    <row r="147" spans="1:76" ht="15">
      <c r="A147" s="155" t="s">
        <v>369</v>
      </c>
      <c r="B147" s="156"/>
      <c r="C147" s="80"/>
      <c r="D147" s="26">
        <v>1</v>
      </c>
      <c r="N147" s="174">
        <v>0.5</v>
      </c>
      <c r="AD147" s="46"/>
      <c r="AE147" s="66"/>
      <c r="AF147" s="14"/>
      <c r="AG147" s="15"/>
      <c r="AH147" s="15"/>
      <c r="AI147" s="15"/>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row>
    <row r="148" spans="1:76" ht="15">
      <c r="A148" s="155" t="s">
        <v>370</v>
      </c>
      <c r="B148" s="156">
        <v>1</v>
      </c>
      <c r="C148" s="80"/>
      <c r="D148" s="26">
        <v>1</v>
      </c>
      <c r="N148" s="174">
        <v>1</v>
      </c>
      <c r="AD148" s="46"/>
      <c r="AE148" s="66"/>
      <c r="AF148" s="14"/>
      <c r="AG148" s="15"/>
      <c r="AH148" s="15"/>
      <c r="AI148" s="15"/>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row>
    <row r="149" spans="1:76" ht="15">
      <c r="A149" s="155" t="s">
        <v>371</v>
      </c>
      <c r="B149" s="156"/>
      <c r="C149" s="80"/>
      <c r="D149" s="26">
        <v>1</v>
      </c>
      <c r="N149" s="174">
        <v>1</v>
      </c>
      <c r="AD149" s="46"/>
      <c r="AE149" s="66"/>
      <c r="AF149" s="14"/>
      <c r="AG149" s="15"/>
      <c r="AH149" s="15"/>
      <c r="AI149" s="15"/>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row>
    <row r="150" spans="1:76" ht="15">
      <c r="A150" s="155" t="s">
        <v>372</v>
      </c>
      <c r="B150" s="156"/>
      <c r="C150" s="80"/>
      <c r="D150" s="26">
        <v>1</v>
      </c>
      <c r="N150" s="174">
        <v>1</v>
      </c>
      <c r="AD150" s="46"/>
      <c r="AE150" s="66"/>
      <c r="AF150" s="14"/>
      <c r="AG150" s="15"/>
      <c r="AH150" s="15"/>
      <c r="AI150" s="15"/>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row>
    <row r="151" spans="1:76" ht="15">
      <c r="A151" s="155" t="s">
        <v>95</v>
      </c>
      <c r="B151" s="156"/>
      <c r="C151" s="80"/>
      <c r="D151" s="26">
        <v>1</v>
      </c>
      <c r="N151" s="174">
        <v>0.5</v>
      </c>
      <c r="AD151" s="46"/>
      <c r="AE151" s="66"/>
      <c r="AF151" s="14"/>
      <c r="AG151" s="15"/>
      <c r="AH151" s="15"/>
      <c r="AI151" s="15"/>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row>
    <row r="152" spans="1:76" ht="15">
      <c r="A152" s="155" t="s">
        <v>619</v>
      </c>
      <c r="B152" s="156">
        <v>1</v>
      </c>
      <c r="C152" s="80"/>
      <c r="D152" s="26">
        <v>1</v>
      </c>
      <c r="N152" s="174">
        <v>1</v>
      </c>
      <c r="AD152" s="46"/>
      <c r="AE152" s="66"/>
      <c r="AF152" s="14"/>
      <c r="AG152" s="15"/>
      <c r="AH152" s="15"/>
      <c r="AI152" s="15"/>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row>
    <row r="153" spans="1:76" ht="15">
      <c r="A153" s="155" t="s">
        <v>119</v>
      </c>
      <c r="B153" s="156">
        <v>1</v>
      </c>
      <c r="C153" s="80"/>
      <c r="D153" s="26">
        <v>1</v>
      </c>
      <c r="N153" s="174">
        <v>0.5</v>
      </c>
      <c r="AD153" s="46"/>
      <c r="AE153" s="66"/>
      <c r="AF153" s="14"/>
      <c r="AG153" s="15"/>
      <c r="AH153" s="15"/>
      <c r="AI153" s="15"/>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row>
    <row r="154" spans="1:76" ht="15">
      <c r="A154" s="155" t="s">
        <v>373</v>
      </c>
      <c r="B154" s="156"/>
      <c r="C154" s="80"/>
      <c r="D154" s="26">
        <v>1</v>
      </c>
      <c r="N154" s="174">
        <v>0.5</v>
      </c>
      <c r="AD154" s="46"/>
      <c r="AE154" s="66"/>
      <c r="AF154" s="14"/>
      <c r="AG154" s="15"/>
      <c r="AH154" s="15"/>
      <c r="AI154" s="15"/>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row>
    <row r="155" spans="1:76" ht="15">
      <c r="A155" s="155" t="s">
        <v>374</v>
      </c>
      <c r="B155" s="156"/>
      <c r="C155" s="80"/>
      <c r="D155" s="26">
        <v>1</v>
      </c>
      <c r="N155" s="174">
        <v>0</v>
      </c>
      <c r="AD155" s="46"/>
      <c r="AE155" s="66"/>
      <c r="AF155" s="14"/>
      <c r="AG155" s="15"/>
      <c r="AH155" s="15"/>
      <c r="AI155" s="15"/>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row>
    <row r="156" spans="1:76" ht="15">
      <c r="A156" s="1"/>
      <c r="D156" s="14"/>
      <c r="AD156" s="61"/>
      <c r="AE156" s="66"/>
      <c r="AF156" s="14"/>
      <c r="AG156" s="15"/>
      <c r="AH156" s="15"/>
      <c r="AI156" s="15"/>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row>
    <row r="157" spans="1:76" ht="15">
      <c r="A157" s="1"/>
      <c r="D157" s="14"/>
      <c r="AD157" s="61"/>
      <c r="AE157" s="66"/>
      <c r="AF157" s="14"/>
      <c r="AG157" s="15"/>
      <c r="AH157" s="15"/>
      <c r="AI157" s="15"/>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row>
    <row r="158" spans="1:76" ht="15">
      <c r="A158" s="23"/>
      <c r="B158" s="88"/>
      <c r="C158" s="47" t="s">
        <v>47</v>
      </c>
      <c r="D158" s="47" t="s">
        <v>47</v>
      </c>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61"/>
      <c r="AE158" s="66"/>
      <c r="AF158" s="14"/>
      <c r="AG158" s="15"/>
      <c r="AH158" s="15"/>
      <c r="AI158" s="15"/>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row>
    <row r="159" spans="1:76" ht="18">
      <c r="A159" s="70" t="s">
        <v>57</v>
      </c>
      <c r="B159" s="70"/>
      <c r="C159" s="135"/>
      <c r="D159" s="26" t="s">
        <v>47</v>
      </c>
      <c r="AD159" s="61"/>
      <c r="AE159" s="66"/>
      <c r="AF159" s="14"/>
      <c r="AG159" s="25"/>
      <c r="AH159" s="25"/>
      <c r="AI159" s="15"/>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row>
    <row r="160" spans="1:76" s="44" customFormat="1" ht="18">
      <c r="A160" s="90">
        <f>+'RESUM MENSUAL VIDRE'!F12</f>
        <v>6268</v>
      </c>
      <c r="B160" s="91"/>
      <c r="C160" s="134"/>
      <c r="D160" s="94"/>
      <c r="E160"/>
      <c r="F160"/>
      <c r="G160"/>
      <c r="H160"/>
      <c r="I160"/>
      <c r="J160"/>
      <c r="K160"/>
      <c r="L160"/>
      <c r="M160"/>
      <c r="N160"/>
      <c r="O160"/>
      <c r="P160"/>
      <c r="Q160"/>
      <c r="R160"/>
      <c r="S160"/>
      <c r="T160"/>
      <c r="U160"/>
      <c r="V160"/>
      <c r="W160"/>
      <c r="X160"/>
      <c r="Y160"/>
      <c r="Z160"/>
      <c r="AA160"/>
      <c r="AB160"/>
      <c r="AC160"/>
      <c r="AD160" s="61"/>
      <c r="AE160" s="66"/>
      <c r="AF160" s="61"/>
      <c r="AG160" s="166"/>
      <c r="AH160" s="166"/>
      <c r="AI160" s="45"/>
      <c r="AJ160" s="50"/>
      <c r="AK160" s="50"/>
      <c r="AL160" s="50"/>
      <c r="AM160" s="50"/>
      <c r="AN160" s="50"/>
      <c r="AO160" s="50"/>
      <c r="AP160" s="50"/>
      <c r="AQ160" s="50"/>
      <c r="AR160" s="50"/>
      <c r="AS160" s="50"/>
      <c r="AT160" s="50"/>
      <c r="AU160" s="50"/>
      <c r="AV160" s="50"/>
      <c r="AW160" s="50"/>
      <c r="AX160" s="50"/>
      <c r="AY160" s="50"/>
      <c r="AZ160" s="50"/>
      <c r="BA160" s="50"/>
      <c r="BB160" s="50"/>
      <c r="BC160" s="50"/>
      <c r="BD160" s="50"/>
      <c r="BE160" s="50"/>
      <c r="BF160" s="50"/>
      <c r="BG160" s="50"/>
      <c r="BH160" s="50"/>
      <c r="BI160" s="50"/>
      <c r="BJ160" s="50"/>
      <c r="BK160" s="50"/>
      <c r="BL160" s="50"/>
      <c r="BM160" s="50"/>
      <c r="BN160" s="50"/>
      <c r="BO160" s="50"/>
      <c r="BP160" s="50"/>
      <c r="BQ160" s="50"/>
      <c r="BR160" s="50"/>
      <c r="BS160" s="50"/>
      <c r="BT160" s="50"/>
      <c r="BU160" s="50"/>
      <c r="BV160" s="50"/>
      <c r="BW160" s="50"/>
      <c r="BX160" s="50"/>
    </row>
    <row r="161" spans="1:76" ht="15">
      <c r="A161" s="24" t="s">
        <v>53</v>
      </c>
      <c r="B161" s="68"/>
      <c r="C161" s="68"/>
      <c r="D161" s="26" t="s">
        <v>47</v>
      </c>
      <c r="E161">
        <f aca="true" t="shared" si="7" ref="E161:W161">E7</f>
        <v>1</v>
      </c>
      <c r="F161">
        <f t="shared" si="7"/>
        <v>2</v>
      </c>
      <c r="G161">
        <f t="shared" si="7"/>
        <v>3</v>
      </c>
      <c r="H161">
        <f t="shared" si="7"/>
        <v>6</v>
      </c>
      <c r="I161">
        <f t="shared" si="7"/>
        <v>7</v>
      </c>
      <c r="J161">
        <f t="shared" si="7"/>
        <v>8</v>
      </c>
      <c r="K161">
        <f t="shared" si="7"/>
        <v>9</v>
      </c>
      <c r="L161">
        <f t="shared" si="7"/>
        <v>12</v>
      </c>
      <c r="M161">
        <f t="shared" si="7"/>
        <v>13</v>
      </c>
      <c r="N161">
        <f t="shared" si="7"/>
        <v>15</v>
      </c>
      <c r="O161">
        <f t="shared" si="7"/>
        <v>16</v>
      </c>
      <c r="P161">
        <f t="shared" si="7"/>
        <v>19</v>
      </c>
      <c r="Q161">
        <f t="shared" si="7"/>
        <v>20</v>
      </c>
      <c r="R161">
        <f t="shared" si="7"/>
        <v>21</v>
      </c>
      <c r="S161">
        <f t="shared" si="7"/>
        <v>23</v>
      </c>
      <c r="T161">
        <f t="shared" si="7"/>
        <v>26</v>
      </c>
      <c r="U161">
        <f t="shared" si="7"/>
        <v>27</v>
      </c>
      <c r="V161">
        <f t="shared" si="7"/>
        <v>28</v>
      </c>
      <c r="W161">
        <f t="shared" si="7"/>
        <v>30</v>
      </c>
      <c r="X161">
        <f aca="true" t="shared" si="8" ref="X161:AC161">X7</f>
        <v>0</v>
      </c>
      <c r="Y161">
        <f t="shared" si="8"/>
        <v>0</v>
      </c>
      <c r="Z161">
        <f t="shared" si="8"/>
        <v>0</v>
      </c>
      <c r="AA161">
        <f t="shared" si="8"/>
        <v>0</v>
      </c>
      <c r="AB161">
        <f t="shared" si="8"/>
        <v>0</v>
      </c>
      <c r="AC161">
        <f t="shared" si="8"/>
        <v>0</v>
      </c>
      <c r="AD161" s="45"/>
      <c r="AE161" s="66"/>
      <c r="AF161" s="15"/>
      <c r="AG161" s="25"/>
      <c r="AH161" s="25"/>
      <c r="AI161" s="15"/>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row>
    <row r="162" spans="1:76" ht="15">
      <c r="A162" s="155" t="s">
        <v>375</v>
      </c>
      <c r="B162" s="156">
        <v>1</v>
      </c>
      <c r="C162" s="80"/>
      <c r="D162" s="26">
        <v>1</v>
      </c>
      <c r="P162" s="174">
        <v>1</v>
      </c>
      <c r="AD162" s="46"/>
      <c r="AE162" s="66"/>
      <c r="AF162" s="15"/>
      <c r="AG162" s="25"/>
      <c r="AH162" s="25"/>
      <c r="AI162" s="15"/>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row>
    <row r="163" spans="1:76" ht="15">
      <c r="A163" s="155" t="s">
        <v>376</v>
      </c>
      <c r="B163" s="156"/>
      <c r="C163" s="80"/>
      <c r="D163" s="26">
        <v>1</v>
      </c>
      <c r="P163" s="174">
        <v>1</v>
      </c>
      <c r="AD163" s="165"/>
      <c r="AE163" s="66"/>
      <c r="AF163" s="15"/>
      <c r="AG163" s="25"/>
      <c r="AH163" s="25"/>
      <c r="AI163" s="15"/>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row>
    <row r="164" spans="1:76" ht="15">
      <c r="A164" s="155" t="s">
        <v>149</v>
      </c>
      <c r="B164" s="156">
        <v>1</v>
      </c>
      <c r="C164" s="80"/>
      <c r="D164" s="26">
        <v>1</v>
      </c>
      <c r="P164" s="174">
        <v>0.5</v>
      </c>
      <c r="AD164" s="46"/>
      <c r="AE164" s="66"/>
      <c r="AF164" s="15"/>
      <c r="AG164" s="25"/>
      <c r="AH164" s="25"/>
      <c r="AI164" s="15"/>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row>
    <row r="165" spans="1:76" ht="15">
      <c r="A165" s="155" t="s">
        <v>377</v>
      </c>
      <c r="B165" s="156"/>
      <c r="C165" s="80"/>
      <c r="D165" s="26">
        <v>1</v>
      </c>
      <c r="P165" s="174">
        <v>1</v>
      </c>
      <c r="AD165" s="46"/>
      <c r="AE165" s="66"/>
      <c r="AF165" s="15"/>
      <c r="AG165" s="25"/>
      <c r="AH165" s="25"/>
      <c r="AI165" s="15"/>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row>
    <row r="166" spans="1:76" ht="15">
      <c r="A166" s="155" t="s">
        <v>122</v>
      </c>
      <c r="B166" s="156"/>
      <c r="C166" s="80"/>
      <c r="D166" s="26">
        <v>1</v>
      </c>
      <c r="P166" s="174">
        <v>1</v>
      </c>
      <c r="AD166" s="46"/>
      <c r="AE166" s="66"/>
      <c r="AF166" s="15"/>
      <c r="AG166" s="25"/>
      <c r="AH166" s="25"/>
      <c r="AI166" s="15"/>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row>
    <row r="167" spans="1:76" ht="15">
      <c r="A167" s="155" t="s">
        <v>378</v>
      </c>
      <c r="B167" s="156"/>
      <c r="C167" s="80"/>
      <c r="D167" s="26">
        <v>1</v>
      </c>
      <c r="P167" s="174">
        <v>0.5</v>
      </c>
      <c r="AD167" s="46"/>
      <c r="AE167" s="66"/>
      <c r="AF167" s="15"/>
      <c r="AG167" s="25"/>
      <c r="AH167" s="25"/>
      <c r="AI167" s="15"/>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row>
    <row r="168" spans="1:76" ht="15">
      <c r="A168" s="155" t="s">
        <v>620</v>
      </c>
      <c r="B168" s="156"/>
      <c r="C168" s="80"/>
      <c r="D168" s="26">
        <v>1</v>
      </c>
      <c r="P168" s="174">
        <v>1</v>
      </c>
      <c r="AD168" s="46"/>
      <c r="AE168" s="66"/>
      <c r="AF168" s="15"/>
      <c r="AG168" s="25"/>
      <c r="AH168" s="25"/>
      <c r="AI168" s="15"/>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row>
    <row r="169" spans="1:76" ht="15">
      <c r="A169" s="155" t="s">
        <v>379</v>
      </c>
      <c r="B169" s="156"/>
      <c r="C169" s="80"/>
      <c r="D169" s="26">
        <v>1</v>
      </c>
      <c r="AD169" s="46"/>
      <c r="AE169" s="66"/>
      <c r="AF169" s="15"/>
      <c r="AG169" s="25"/>
      <c r="AH169" s="25"/>
      <c r="AI169" s="15"/>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row>
    <row r="170" spans="1:76" ht="15">
      <c r="A170" s="155" t="s">
        <v>162</v>
      </c>
      <c r="B170" s="156">
        <v>1</v>
      </c>
      <c r="C170" s="80"/>
      <c r="D170" s="26">
        <v>1</v>
      </c>
      <c r="P170" s="174">
        <v>0.5</v>
      </c>
      <c r="AD170" s="46"/>
      <c r="AE170" s="66"/>
      <c r="AF170" s="15"/>
      <c r="AG170" s="25"/>
      <c r="AH170" s="25"/>
      <c r="AI170" s="15"/>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row>
    <row r="171" spans="1:76" ht="15">
      <c r="A171" s="155" t="s">
        <v>380</v>
      </c>
      <c r="B171" s="156"/>
      <c r="C171" s="80"/>
      <c r="D171" s="26">
        <v>1</v>
      </c>
      <c r="P171" s="174">
        <v>1</v>
      </c>
      <c r="AD171" s="46"/>
      <c r="AE171" s="66"/>
      <c r="AF171" s="15"/>
      <c r="AG171" s="25"/>
      <c r="AH171" s="25"/>
      <c r="AI171" s="15"/>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row>
    <row r="172" spans="1:76" ht="15">
      <c r="A172" s="155" t="s">
        <v>381</v>
      </c>
      <c r="B172" s="156">
        <v>1</v>
      </c>
      <c r="C172" s="80"/>
      <c r="D172" s="26">
        <v>1</v>
      </c>
      <c r="P172" s="174">
        <v>1</v>
      </c>
      <c r="AD172" s="46"/>
      <c r="AE172" s="66"/>
      <c r="AF172" s="15"/>
      <c r="AG172" s="25"/>
      <c r="AH172" s="25"/>
      <c r="AI172" s="15"/>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row>
    <row r="173" spans="1:76" ht="15">
      <c r="A173" s="155" t="s">
        <v>382</v>
      </c>
      <c r="B173" s="156"/>
      <c r="C173" s="80"/>
      <c r="D173" s="26">
        <v>1</v>
      </c>
      <c r="P173" s="174">
        <v>0.5</v>
      </c>
      <c r="AD173" s="46"/>
      <c r="AE173" s="66"/>
      <c r="AF173" s="15"/>
      <c r="AG173" s="25"/>
      <c r="AH173" s="25"/>
      <c r="AI173" s="15"/>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row>
    <row r="174" spans="1:76" ht="15">
      <c r="A174" s="155" t="s">
        <v>383</v>
      </c>
      <c r="B174" s="156"/>
      <c r="C174" s="80"/>
      <c r="D174" s="26">
        <v>1</v>
      </c>
      <c r="P174" s="174">
        <v>1</v>
      </c>
      <c r="AD174" s="46"/>
      <c r="AE174" s="66"/>
      <c r="AF174" s="15"/>
      <c r="AG174" s="15"/>
      <c r="AH174" s="15"/>
      <c r="AI174" s="15"/>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row>
    <row r="175" spans="1:76" ht="15">
      <c r="A175" s="155" t="s">
        <v>150</v>
      </c>
      <c r="B175" s="156"/>
      <c r="C175" s="80"/>
      <c r="D175" s="26">
        <v>1</v>
      </c>
      <c r="P175" s="174">
        <v>0.5</v>
      </c>
      <c r="AD175" s="46"/>
      <c r="AE175" s="66"/>
      <c r="AF175" s="14"/>
      <c r="AG175" s="15"/>
      <c r="AH175" s="15"/>
      <c r="AI175" s="15"/>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row>
    <row r="176" spans="1:76" ht="15">
      <c r="A176" s="1"/>
      <c r="B176" s="78"/>
      <c r="C176" s="78"/>
      <c r="D176" s="26" t="s">
        <v>47</v>
      </c>
      <c r="AD176" s="61"/>
      <c r="AE176" s="66"/>
      <c r="AF176" s="14"/>
      <c r="AG176" s="15"/>
      <c r="AH176" s="15"/>
      <c r="AI176" s="15"/>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row>
    <row r="177" spans="1:76" ht="15">
      <c r="A177" s="23"/>
      <c r="B177" s="86"/>
      <c r="C177" s="47" t="s">
        <v>47</v>
      </c>
      <c r="D177" s="47" t="s">
        <v>47</v>
      </c>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61"/>
      <c r="AE177" s="66"/>
      <c r="AF177" s="14"/>
      <c r="AG177" s="15"/>
      <c r="AH177" s="15"/>
      <c r="AI177" s="15"/>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row>
    <row r="178" spans="1:76" ht="18">
      <c r="A178" s="70" t="s">
        <v>58</v>
      </c>
      <c r="B178" s="70"/>
      <c r="C178" s="135"/>
      <c r="D178" s="26" t="s">
        <v>47</v>
      </c>
      <c r="AD178" s="61"/>
      <c r="AE178" s="66"/>
      <c r="AF178" s="14"/>
      <c r="AG178" s="25"/>
      <c r="AH178" s="25"/>
      <c r="AI178" s="15"/>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row>
    <row r="179" spans="1:76" s="44" customFormat="1" ht="18">
      <c r="A179" s="90">
        <f>+'RESUM MENSUAL VIDRE'!F13</f>
        <v>21792</v>
      </c>
      <c r="B179" s="91"/>
      <c r="C179" s="134"/>
      <c r="D179" s="94"/>
      <c r="E179"/>
      <c r="F179"/>
      <c r="G179"/>
      <c r="H179"/>
      <c r="I179"/>
      <c r="J179"/>
      <c r="K179"/>
      <c r="L179"/>
      <c r="M179"/>
      <c r="N179"/>
      <c r="O179"/>
      <c r="P179"/>
      <c r="Q179"/>
      <c r="R179"/>
      <c r="S179"/>
      <c r="T179"/>
      <c r="U179"/>
      <c r="V179"/>
      <c r="W179"/>
      <c r="X179"/>
      <c r="Y179"/>
      <c r="Z179"/>
      <c r="AA179"/>
      <c r="AB179"/>
      <c r="AC179"/>
      <c r="AD179" s="61"/>
      <c r="AE179" s="66"/>
      <c r="AF179" s="61"/>
      <c r="AG179" s="166"/>
      <c r="AH179" s="166"/>
      <c r="AI179" s="45"/>
      <c r="AJ179" s="50"/>
      <c r="AK179" s="50"/>
      <c r="AL179" s="50"/>
      <c r="AM179" s="50"/>
      <c r="AN179" s="50"/>
      <c r="AO179" s="50"/>
      <c r="AP179" s="50"/>
      <c r="AQ179" s="50"/>
      <c r="AR179" s="50"/>
      <c r="AS179" s="50"/>
      <c r="AT179" s="50"/>
      <c r="AU179" s="50"/>
      <c r="AV179" s="50"/>
      <c r="AW179" s="50"/>
      <c r="AX179" s="50"/>
      <c r="AY179" s="50"/>
      <c r="AZ179" s="50"/>
      <c r="BA179" s="50"/>
      <c r="BB179" s="50"/>
      <c r="BC179" s="50"/>
      <c r="BD179" s="50"/>
      <c r="BE179" s="50"/>
      <c r="BF179" s="50"/>
      <c r="BG179" s="50"/>
      <c r="BH179" s="50"/>
      <c r="BI179" s="50"/>
      <c r="BJ179" s="50"/>
      <c r="BK179" s="50"/>
      <c r="BL179" s="50"/>
      <c r="BM179" s="50"/>
      <c r="BN179" s="50"/>
      <c r="BO179" s="50"/>
      <c r="BP179" s="50"/>
      <c r="BQ179" s="50"/>
      <c r="BR179" s="50"/>
      <c r="BS179" s="50"/>
      <c r="BT179" s="50"/>
      <c r="BU179" s="50"/>
      <c r="BV179" s="50"/>
      <c r="BW179" s="50"/>
      <c r="BX179" s="50"/>
    </row>
    <row r="180" spans="1:76" ht="12.75" customHeight="1">
      <c r="A180" s="12" t="s">
        <v>53</v>
      </c>
      <c r="B180" s="68"/>
      <c r="C180" s="68"/>
      <c r="D180" s="26" t="s">
        <v>47</v>
      </c>
      <c r="E180">
        <f aca="true" t="shared" si="9" ref="E180:W180">E7</f>
        <v>1</v>
      </c>
      <c r="F180">
        <f t="shared" si="9"/>
        <v>2</v>
      </c>
      <c r="G180">
        <f t="shared" si="9"/>
        <v>3</v>
      </c>
      <c r="H180">
        <f t="shared" si="9"/>
        <v>6</v>
      </c>
      <c r="I180">
        <f t="shared" si="9"/>
        <v>7</v>
      </c>
      <c r="J180">
        <f t="shared" si="9"/>
        <v>8</v>
      </c>
      <c r="K180">
        <f t="shared" si="9"/>
        <v>9</v>
      </c>
      <c r="L180">
        <f t="shared" si="9"/>
        <v>12</v>
      </c>
      <c r="M180">
        <f t="shared" si="9"/>
        <v>13</v>
      </c>
      <c r="N180">
        <f t="shared" si="9"/>
        <v>15</v>
      </c>
      <c r="O180">
        <f t="shared" si="9"/>
        <v>16</v>
      </c>
      <c r="P180">
        <f t="shared" si="9"/>
        <v>19</v>
      </c>
      <c r="Q180">
        <f t="shared" si="9"/>
        <v>20</v>
      </c>
      <c r="R180">
        <f t="shared" si="9"/>
        <v>21</v>
      </c>
      <c r="S180">
        <f t="shared" si="9"/>
        <v>23</v>
      </c>
      <c r="T180">
        <f t="shared" si="9"/>
        <v>26</v>
      </c>
      <c r="U180">
        <f t="shared" si="9"/>
        <v>27</v>
      </c>
      <c r="V180">
        <f t="shared" si="9"/>
        <v>28</v>
      </c>
      <c r="W180">
        <f t="shared" si="9"/>
        <v>30</v>
      </c>
      <c r="X180">
        <f aca="true" t="shared" si="10" ref="X180:AC180">X7</f>
        <v>0</v>
      </c>
      <c r="Y180">
        <f t="shared" si="10"/>
        <v>0</v>
      </c>
      <c r="Z180">
        <f t="shared" si="10"/>
        <v>0</v>
      </c>
      <c r="AA180">
        <f t="shared" si="10"/>
        <v>0</v>
      </c>
      <c r="AB180">
        <f t="shared" si="10"/>
        <v>0</v>
      </c>
      <c r="AC180">
        <f t="shared" si="10"/>
        <v>0</v>
      </c>
      <c r="AD180" s="45"/>
      <c r="AE180" s="66"/>
      <c r="AF180" s="15"/>
      <c r="AG180" s="20"/>
      <c r="AH180" s="15"/>
      <c r="AI180" s="15"/>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row>
    <row r="181" spans="1:76" ht="15">
      <c r="A181" s="155" t="s">
        <v>621</v>
      </c>
      <c r="B181" s="156"/>
      <c r="C181" s="80"/>
      <c r="D181" s="26">
        <v>1</v>
      </c>
      <c r="F181" s="174">
        <v>0.5</v>
      </c>
      <c r="AD181" s="46"/>
      <c r="AE181" s="66"/>
      <c r="AF181" s="21"/>
      <c r="AG181" s="20"/>
      <c r="AH181" s="15"/>
      <c r="AI181" s="15"/>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row>
    <row r="182" spans="1:76" ht="15">
      <c r="A182" s="155" t="s">
        <v>384</v>
      </c>
      <c r="B182" s="156">
        <v>1</v>
      </c>
      <c r="C182" s="80"/>
      <c r="D182" s="26">
        <v>1</v>
      </c>
      <c r="F182" s="174">
        <v>1</v>
      </c>
      <c r="P182" s="174">
        <v>1</v>
      </c>
      <c r="AD182" s="46"/>
      <c r="AE182" s="66"/>
      <c r="AF182" s="21"/>
      <c r="AG182" s="20"/>
      <c r="AH182" s="15"/>
      <c r="AI182" s="15"/>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row>
    <row r="183" spans="1:76" ht="15">
      <c r="A183" s="155" t="s">
        <v>385</v>
      </c>
      <c r="B183" s="156">
        <v>1</v>
      </c>
      <c r="C183" s="80"/>
      <c r="D183" s="26">
        <v>1</v>
      </c>
      <c r="F183" s="174">
        <v>1</v>
      </c>
      <c r="P183" s="174">
        <v>1</v>
      </c>
      <c r="AD183" s="46"/>
      <c r="AE183" s="66"/>
      <c r="AF183" s="21"/>
      <c r="AG183" s="20"/>
      <c r="AH183" s="15"/>
      <c r="AI183" s="15"/>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row>
    <row r="184" spans="1:76" ht="15">
      <c r="A184" s="155" t="s">
        <v>385</v>
      </c>
      <c r="B184" s="156"/>
      <c r="C184" s="80"/>
      <c r="D184" s="26">
        <v>1</v>
      </c>
      <c r="AD184" s="46"/>
      <c r="AE184" s="66"/>
      <c r="AF184" s="21"/>
      <c r="AG184" s="20"/>
      <c r="AH184" s="15"/>
      <c r="AI184" s="15"/>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row>
    <row r="185" spans="1:76" ht="15">
      <c r="A185" s="155" t="s">
        <v>386</v>
      </c>
      <c r="B185" s="156">
        <v>1</v>
      </c>
      <c r="C185" s="80"/>
      <c r="D185" s="26">
        <v>1</v>
      </c>
      <c r="F185" s="174">
        <v>0.5</v>
      </c>
      <c r="AD185" s="46"/>
      <c r="AE185" s="66"/>
      <c r="AF185" s="21"/>
      <c r="AG185" s="20"/>
      <c r="AH185" s="15"/>
      <c r="AI185" s="15"/>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row>
    <row r="186" spans="1:76" ht="15">
      <c r="A186" s="155" t="s">
        <v>387</v>
      </c>
      <c r="B186" s="156">
        <v>1</v>
      </c>
      <c r="C186" s="80"/>
      <c r="D186" s="26">
        <v>1</v>
      </c>
      <c r="F186" s="174">
        <v>0.5</v>
      </c>
      <c r="P186" s="174">
        <v>1</v>
      </c>
      <c r="AD186" s="46"/>
      <c r="AE186" s="66"/>
      <c r="AF186" s="21"/>
      <c r="AG186" s="20"/>
      <c r="AH186" s="15"/>
      <c r="AI186" s="15"/>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row>
    <row r="187" spans="1:76" ht="15">
      <c r="A187" s="155" t="s">
        <v>388</v>
      </c>
      <c r="B187" s="156"/>
      <c r="C187" s="80"/>
      <c r="D187" s="26">
        <v>1</v>
      </c>
      <c r="F187" s="174">
        <v>0.5</v>
      </c>
      <c r="AD187" s="46"/>
      <c r="AE187" s="66"/>
      <c r="AF187" s="21"/>
      <c r="AG187" s="20"/>
      <c r="AH187" s="15"/>
      <c r="AI187" s="15"/>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row>
    <row r="188" spans="1:76" ht="15">
      <c r="A188" s="155" t="s">
        <v>167</v>
      </c>
      <c r="B188" s="156"/>
      <c r="C188" s="80"/>
      <c r="D188" s="26">
        <v>1</v>
      </c>
      <c r="F188" s="174">
        <v>1</v>
      </c>
      <c r="AD188" s="46"/>
      <c r="AE188" s="66"/>
      <c r="AF188" s="21"/>
      <c r="AG188" s="20"/>
      <c r="AH188" s="15"/>
      <c r="AI188" s="15"/>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row>
    <row r="189" spans="1:76" ht="15">
      <c r="A189" s="155" t="s">
        <v>168</v>
      </c>
      <c r="B189" s="156"/>
      <c r="C189" s="80"/>
      <c r="D189" s="26">
        <v>1</v>
      </c>
      <c r="F189" s="174">
        <v>1</v>
      </c>
      <c r="S189" s="174">
        <v>1</v>
      </c>
      <c r="AD189" s="46"/>
      <c r="AE189" s="66"/>
      <c r="AF189" s="21"/>
      <c r="AG189" s="20"/>
      <c r="AH189" s="15"/>
      <c r="AI189" s="15"/>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row>
    <row r="190" spans="1:76" ht="15">
      <c r="A190" s="155" t="s">
        <v>169</v>
      </c>
      <c r="B190" s="156"/>
      <c r="C190" s="80"/>
      <c r="D190" s="26">
        <v>1</v>
      </c>
      <c r="F190" s="174">
        <v>1</v>
      </c>
      <c r="M190" s="174">
        <v>1</v>
      </c>
      <c r="AD190" s="46"/>
      <c r="AE190" s="66"/>
      <c r="AF190" s="21"/>
      <c r="AG190" s="20"/>
      <c r="AH190" s="15"/>
      <c r="AI190" s="15"/>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row>
    <row r="191" spans="1:76" ht="15">
      <c r="A191" s="155" t="s">
        <v>389</v>
      </c>
      <c r="B191" s="156"/>
      <c r="C191" s="80"/>
      <c r="D191" s="26">
        <v>1</v>
      </c>
      <c r="F191" s="174">
        <v>1</v>
      </c>
      <c r="M191" s="174">
        <v>1</v>
      </c>
      <c r="S191" s="174">
        <v>1</v>
      </c>
      <c r="AD191" s="46"/>
      <c r="AE191" s="66"/>
      <c r="AF191" s="21"/>
      <c r="AG191" s="20"/>
      <c r="AH191" s="15"/>
      <c r="AI191" s="15"/>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row>
    <row r="192" spans="1:76" ht="15">
      <c r="A192" s="155" t="s">
        <v>390</v>
      </c>
      <c r="B192" s="156"/>
      <c r="C192" s="80"/>
      <c r="D192" s="26">
        <v>1</v>
      </c>
      <c r="F192" s="174">
        <v>1</v>
      </c>
      <c r="AD192" s="46"/>
      <c r="AE192" s="66"/>
      <c r="AF192" s="21"/>
      <c r="AG192" s="20"/>
      <c r="AH192" s="15"/>
      <c r="AI192" s="15"/>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row>
    <row r="193" spans="1:76" ht="15">
      <c r="A193" s="155" t="s">
        <v>246</v>
      </c>
      <c r="B193" s="156"/>
      <c r="C193" s="80"/>
      <c r="D193" s="26">
        <v>1</v>
      </c>
      <c r="F193" s="174">
        <v>0.5</v>
      </c>
      <c r="AD193" s="46"/>
      <c r="AE193" s="66"/>
      <c r="AF193" s="21"/>
      <c r="AG193" s="20"/>
      <c r="AH193" s="15"/>
      <c r="AI193" s="15"/>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row>
    <row r="194" spans="1:76" ht="15">
      <c r="A194" s="155" t="s">
        <v>391</v>
      </c>
      <c r="B194" s="156"/>
      <c r="C194" s="80"/>
      <c r="D194" s="26">
        <v>1</v>
      </c>
      <c r="F194" s="174">
        <v>1</v>
      </c>
      <c r="P194" s="174">
        <v>1</v>
      </c>
      <c r="AD194" s="46"/>
      <c r="AE194" s="66"/>
      <c r="AF194" s="21"/>
      <c r="AG194" s="20"/>
      <c r="AH194" s="15"/>
      <c r="AI194" s="15"/>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row>
    <row r="195" spans="1:76" ht="15">
      <c r="A195" s="155" t="s">
        <v>392</v>
      </c>
      <c r="B195" s="156">
        <v>1</v>
      </c>
      <c r="C195" s="80"/>
      <c r="D195" s="26">
        <v>1</v>
      </c>
      <c r="F195" s="174">
        <v>1</v>
      </c>
      <c r="AD195" s="46"/>
      <c r="AE195" s="66"/>
      <c r="AF195" s="21"/>
      <c r="AG195" s="20"/>
      <c r="AH195" s="15"/>
      <c r="AI195" s="15"/>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row>
    <row r="196" spans="1:76" ht="15">
      <c r="A196" s="155" t="s">
        <v>393</v>
      </c>
      <c r="B196" s="156">
        <v>1</v>
      </c>
      <c r="C196" s="80"/>
      <c r="D196" s="26">
        <v>1</v>
      </c>
      <c r="F196" s="174">
        <v>1</v>
      </c>
      <c r="AD196" s="46"/>
      <c r="AE196" s="66"/>
      <c r="AF196" s="21"/>
      <c r="AG196" s="20"/>
      <c r="AH196" s="15"/>
      <c r="AI196" s="15"/>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row>
    <row r="197" spans="1:76" ht="15">
      <c r="A197" s="159" t="s">
        <v>394</v>
      </c>
      <c r="B197" s="156"/>
      <c r="C197" s="80"/>
      <c r="D197" s="26">
        <v>1</v>
      </c>
      <c r="F197" s="174">
        <v>0.5</v>
      </c>
      <c r="AD197" s="46"/>
      <c r="AE197" s="66"/>
      <c r="AF197" s="21"/>
      <c r="AG197" s="20"/>
      <c r="AH197" s="15"/>
      <c r="AI197" s="15"/>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row>
    <row r="198" spans="1:76" ht="15">
      <c r="A198" s="155" t="s">
        <v>395</v>
      </c>
      <c r="B198" s="156"/>
      <c r="C198" s="80"/>
      <c r="D198" s="26">
        <v>1</v>
      </c>
      <c r="F198" s="174">
        <v>0.5</v>
      </c>
      <c r="AD198" s="46"/>
      <c r="AE198" s="66"/>
      <c r="AF198" s="21"/>
      <c r="AG198" s="20"/>
      <c r="AH198" s="15"/>
      <c r="AI198" s="15"/>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row>
    <row r="199" spans="1:76" ht="15">
      <c r="A199" s="155" t="s">
        <v>104</v>
      </c>
      <c r="B199" s="156"/>
      <c r="C199" s="80"/>
      <c r="D199" s="26">
        <v>1</v>
      </c>
      <c r="AD199" s="46"/>
      <c r="AE199" s="66"/>
      <c r="AF199" s="21"/>
      <c r="AG199" s="20"/>
      <c r="AH199" s="15"/>
      <c r="AI199" s="15"/>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row>
    <row r="200" spans="1:76" ht="15">
      <c r="A200" s="155" t="s">
        <v>396</v>
      </c>
      <c r="B200" s="156">
        <v>1</v>
      </c>
      <c r="C200" s="80"/>
      <c r="D200" s="26">
        <v>1</v>
      </c>
      <c r="F200" s="174">
        <v>0.5</v>
      </c>
      <c r="AD200" s="46"/>
      <c r="AE200" s="66"/>
      <c r="AF200" s="21"/>
      <c r="AG200" s="20"/>
      <c r="AH200" s="15"/>
      <c r="AI200" s="15"/>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row>
    <row r="201" spans="1:76" ht="15">
      <c r="A201" s="155" t="s">
        <v>397</v>
      </c>
      <c r="B201" s="156"/>
      <c r="C201" s="80"/>
      <c r="D201" s="26">
        <v>1</v>
      </c>
      <c r="F201" s="174">
        <v>0.5</v>
      </c>
      <c r="AD201" s="46"/>
      <c r="AE201" s="66"/>
      <c r="AF201" s="21"/>
      <c r="AG201" s="20"/>
      <c r="AH201" s="15"/>
      <c r="AI201" s="15"/>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row>
    <row r="202" spans="1:76" ht="15">
      <c r="A202" s="155" t="s">
        <v>398</v>
      </c>
      <c r="B202" s="156"/>
      <c r="C202" s="80"/>
      <c r="D202" s="26">
        <v>1</v>
      </c>
      <c r="F202" s="174">
        <v>0.5</v>
      </c>
      <c r="AD202" s="46"/>
      <c r="AE202" s="66"/>
      <c r="AF202" s="21"/>
      <c r="AG202" s="20"/>
      <c r="AH202" s="15"/>
      <c r="AI202" s="15"/>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row>
    <row r="203" spans="1:76" ht="15">
      <c r="A203" s="155" t="s">
        <v>399</v>
      </c>
      <c r="B203" s="156"/>
      <c r="C203" s="80"/>
      <c r="D203" s="26">
        <v>1</v>
      </c>
      <c r="F203" s="174">
        <v>1</v>
      </c>
      <c r="AD203" s="46"/>
      <c r="AE203" s="66"/>
      <c r="AF203" s="21"/>
      <c r="AG203" s="20"/>
      <c r="AH203" s="15"/>
      <c r="AI203" s="15"/>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row>
    <row r="204" spans="1:76" ht="15">
      <c r="A204" s="160" t="s">
        <v>400</v>
      </c>
      <c r="B204" s="156"/>
      <c r="C204" s="80"/>
      <c r="D204" s="26">
        <v>1</v>
      </c>
      <c r="F204" s="174">
        <v>1</v>
      </c>
      <c r="AD204" s="46"/>
      <c r="AE204" s="66"/>
      <c r="AF204" s="21"/>
      <c r="AG204" s="20"/>
      <c r="AH204" s="15"/>
      <c r="AI204" s="15"/>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row>
    <row r="205" spans="1:76" ht="15">
      <c r="A205" s="155" t="s">
        <v>401</v>
      </c>
      <c r="B205" s="156"/>
      <c r="C205" s="80"/>
      <c r="D205" s="26">
        <v>1</v>
      </c>
      <c r="F205" s="174">
        <v>0.5</v>
      </c>
      <c r="AD205" s="46"/>
      <c r="AE205" s="66"/>
      <c r="AF205" s="21"/>
      <c r="AG205" s="20"/>
      <c r="AH205" s="15"/>
      <c r="AI205" s="15"/>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row>
    <row r="206" spans="1:76" ht="15">
      <c r="A206" s="159" t="s">
        <v>622</v>
      </c>
      <c r="B206" s="156"/>
      <c r="C206" s="80"/>
      <c r="D206" s="26">
        <v>1</v>
      </c>
      <c r="F206" s="174">
        <v>0.5</v>
      </c>
      <c r="AD206" s="46"/>
      <c r="AE206" s="66"/>
      <c r="AF206" s="21"/>
      <c r="AG206" s="20"/>
      <c r="AH206" s="15"/>
      <c r="AI206" s="15"/>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row>
    <row r="207" spans="1:76" ht="15">
      <c r="A207" s="155" t="s">
        <v>402</v>
      </c>
      <c r="B207" s="156">
        <v>1</v>
      </c>
      <c r="C207" s="80"/>
      <c r="D207" s="26">
        <v>1</v>
      </c>
      <c r="F207" s="174">
        <v>1</v>
      </c>
      <c r="AD207" s="46"/>
      <c r="AE207" s="66"/>
      <c r="AF207" s="21"/>
      <c r="AG207" s="20"/>
      <c r="AH207" s="15"/>
      <c r="AI207" s="15"/>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row>
    <row r="208" spans="1:76" ht="15">
      <c r="A208" s="155" t="s">
        <v>403</v>
      </c>
      <c r="B208" s="156"/>
      <c r="C208" s="80"/>
      <c r="D208" s="26">
        <v>1</v>
      </c>
      <c r="F208" s="174">
        <v>1</v>
      </c>
      <c r="AD208" s="46"/>
      <c r="AE208" s="66"/>
      <c r="AF208" s="21"/>
      <c r="AG208" s="20"/>
      <c r="AH208" s="15"/>
      <c r="AI208" s="15"/>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row>
    <row r="209" spans="1:76" ht="15">
      <c r="A209" s="155" t="s">
        <v>623</v>
      </c>
      <c r="B209" s="156"/>
      <c r="C209" s="80"/>
      <c r="D209" s="26">
        <v>1</v>
      </c>
      <c r="F209" s="174">
        <v>1</v>
      </c>
      <c r="AD209" s="46"/>
      <c r="AE209" s="66"/>
      <c r="AF209" s="21"/>
      <c r="AG209" s="21"/>
      <c r="AH209" s="21"/>
      <c r="AI209" s="2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row>
    <row r="210" spans="1:76" ht="15">
      <c r="A210" s="158" t="s">
        <v>404</v>
      </c>
      <c r="B210" s="156"/>
      <c r="C210" s="80"/>
      <c r="D210" s="26">
        <v>1</v>
      </c>
      <c r="F210" s="174">
        <v>1</v>
      </c>
      <c r="AD210" s="46"/>
      <c r="AE210" s="66"/>
      <c r="AF210" s="21"/>
      <c r="AG210" s="21"/>
      <c r="AH210" s="21"/>
      <c r="AI210" s="2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row>
    <row r="211" spans="1:76" ht="15">
      <c r="A211" s="155" t="s">
        <v>151</v>
      </c>
      <c r="B211" s="156"/>
      <c r="C211" s="80"/>
      <c r="D211" s="26">
        <v>1</v>
      </c>
      <c r="F211" s="174">
        <v>1</v>
      </c>
      <c r="AD211" s="46"/>
      <c r="AE211" s="66"/>
      <c r="AF211" s="21"/>
      <c r="AG211" s="21"/>
      <c r="AH211" s="21"/>
      <c r="AI211" s="2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row>
    <row r="212" spans="1:76" ht="15">
      <c r="A212" s="155" t="s">
        <v>405</v>
      </c>
      <c r="B212" s="156"/>
      <c r="C212" s="80"/>
      <c r="D212" s="26">
        <v>1</v>
      </c>
      <c r="F212" s="174">
        <v>1</v>
      </c>
      <c r="AD212" s="46"/>
      <c r="AE212" s="66"/>
      <c r="AF212" s="21"/>
      <c r="AG212" s="21"/>
      <c r="AH212" s="21"/>
      <c r="AI212" s="2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row>
    <row r="213" spans="1:76" ht="15">
      <c r="A213" s="155" t="s">
        <v>406</v>
      </c>
      <c r="B213" s="156"/>
      <c r="C213" s="80"/>
      <c r="D213" s="26">
        <v>1</v>
      </c>
      <c r="F213" s="174">
        <v>0.5</v>
      </c>
      <c r="AD213" s="46"/>
      <c r="AE213" s="66"/>
      <c r="AF213" s="21"/>
      <c r="AG213" s="21"/>
      <c r="AH213" s="21"/>
      <c r="AI213" s="2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row>
    <row r="214" spans="1:76" ht="15">
      <c r="A214" s="155" t="s">
        <v>407</v>
      </c>
      <c r="B214" s="156"/>
      <c r="C214" s="80"/>
      <c r="D214" s="26">
        <v>1</v>
      </c>
      <c r="F214" s="174">
        <v>1</v>
      </c>
      <c r="AD214" s="46"/>
      <c r="AE214" s="66"/>
      <c r="AF214" s="21"/>
      <c r="AG214" s="21"/>
      <c r="AH214" s="21"/>
      <c r="AI214" s="2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row>
    <row r="215" spans="1:76" ht="15">
      <c r="A215" s="155" t="s">
        <v>408</v>
      </c>
      <c r="B215" s="156"/>
      <c r="C215" s="80"/>
      <c r="D215" s="26">
        <v>1</v>
      </c>
      <c r="F215" s="174">
        <v>1</v>
      </c>
      <c r="AD215" s="46"/>
      <c r="AE215" s="66"/>
      <c r="AF215" s="21"/>
      <c r="AG215" s="21"/>
      <c r="AH215" s="21"/>
      <c r="AI215" s="2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row>
    <row r="216" spans="1:36" ht="15">
      <c r="A216" s="160" t="s">
        <v>409</v>
      </c>
      <c r="B216" s="156"/>
      <c r="C216" s="80"/>
      <c r="D216" s="26">
        <v>1</v>
      </c>
      <c r="F216" s="174">
        <v>0.5</v>
      </c>
      <c r="AD216" s="46"/>
      <c r="AE216" s="66"/>
      <c r="AF216" s="21"/>
      <c r="AG216" s="15"/>
      <c r="AH216" s="15"/>
      <c r="AI216" s="15"/>
      <c r="AJ216" s="1"/>
    </row>
    <row r="217" spans="1:76" ht="15">
      <c r="A217" s="160" t="s">
        <v>410</v>
      </c>
      <c r="B217" s="156"/>
      <c r="C217" s="80"/>
      <c r="D217" s="26">
        <v>1</v>
      </c>
      <c r="F217" s="174">
        <v>0.5</v>
      </c>
      <c r="AD217" s="61"/>
      <c r="AE217" s="66"/>
      <c r="AF217" s="14"/>
      <c r="AG217" s="15"/>
      <c r="AH217" s="15"/>
      <c r="AI217" s="15"/>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row>
    <row r="218" spans="1:76" ht="15">
      <c r="A218" s="160" t="s">
        <v>571</v>
      </c>
      <c r="B218" s="156"/>
      <c r="C218" s="80"/>
      <c r="D218" s="26">
        <v>1</v>
      </c>
      <c r="F218" s="174">
        <v>0.5</v>
      </c>
      <c r="AD218" s="61"/>
      <c r="AE218" s="66"/>
      <c r="AF218" s="14"/>
      <c r="AG218" s="15"/>
      <c r="AH218" s="15"/>
      <c r="AI218" s="15"/>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row>
    <row r="219" spans="1:76" ht="15">
      <c r="A219" s="160" t="s">
        <v>572</v>
      </c>
      <c r="B219" s="156"/>
      <c r="C219" s="80"/>
      <c r="D219" s="26">
        <v>1</v>
      </c>
      <c r="F219" s="174">
        <v>0.5</v>
      </c>
      <c r="AD219" s="61"/>
      <c r="AE219" s="66"/>
      <c r="AF219" s="14"/>
      <c r="AG219" s="15"/>
      <c r="AH219" s="15"/>
      <c r="AI219" s="15"/>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row>
    <row r="220" spans="1:76" ht="15">
      <c r="A220" s="23"/>
      <c r="B220" s="86"/>
      <c r="C220" s="47" t="s">
        <v>47</v>
      </c>
      <c r="D220" s="47" t="s">
        <v>47</v>
      </c>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61"/>
      <c r="AE220" s="66"/>
      <c r="AF220" s="14"/>
      <c r="AG220" s="15"/>
      <c r="AH220" s="15"/>
      <c r="AI220" s="15"/>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row>
    <row r="221" spans="1:76" ht="18">
      <c r="A221" s="70" t="s">
        <v>59</v>
      </c>
      <c r="B221" s="70"/>
      <c r="C221" s="135"/>
      <c r="D221" s="26" t="s">
        <v>47</v>
      </c>
      <c r="AD221" s="61"/>
      <c r="AE221" s="66"/>
      <c r="AF221" s="14"/>
      <c r="AG221" s="15"/>
      <c r="AH221" s="25"/>
      <c r="AI221" s="15"/>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row>
    <row r="222" spans="1:76" s="44" customFormat="1" ht="18">
      <c r="A222" s="90">
        <f>+'RESUM MENSUAL VIDRE'!F14</f>
        <v>27861</v>
      </c>
      <c r="B222" s="91"/>
      <c r="C222" s="134"/>
      <c r="D222" s="94"/>
      <c r="E222"/>
      <c r="F222"/>
      <c r="G222"/>
      <c r="H222"/>
      <c r="I222"/>
      <c r="J222"/>
      <c r="K222"/>
      <c r="L222"/>
      <c r="M222"/>
      <c r="N222"/>
      <c r="O222"/>
      <c r="P222"/>
      <c r="Q222"/>
      <c r="R222"/>
      <c r="S222"/>
      <c r="T222"/>
      <c r="U222"/>
      <c r="V222"/>
      <c r="W222"/>
      <c r="X222"/>
      <c r="Y222"/>
      <c r="Z222"/>
      <c r="AA222"/>
      <c r="AB222"/>
      <c r="AC222"/>
      <c r="AD222" s="61"/>
      <c r="AE222" s="66"/>
      <c r="AF222" s="61"/>
      <c r="AG222" s="45"/>
      <c r="AH222" s="166"/>
      <c r="AI222" s="45"/>
      <c r="AJ222" s="50"/>
      <c r="AK222" s="50"/>
      <c r="AL222" s="50"/>
      <c r="AM222" s="50"/>
      <c r="AN222" s="50"/>
      <c r="AO222" s="50"/>
      <c r="AP222" s="50"/>
      <c r="AQ222" s="50"/>
      <c r="AR222" s="50"/>
      <c r="AS222" s="50"/>
      <c r="AT222" s="50"/>
      <c r="AU222" s="50"/>
      <c r="AV222" s="50"/>
      <c r="AW222" s="50"/>
      <c r="AX222" s="50"/>
      <c r="AY222" s="50"/>
      <c r="AZ222" s="50"/>
      <c r="BA222" s="50"/>
      <c r="BB222" s="50"/>
      <c r="BC222" s="50"/>
      <c r="BD222" s="50"/>
      <c r="BE222" s="50"/>
      <c r="BF222" s="50"/>
      <c r="BG222" s="50"/>
      <c r="BH222" s="50"/>
      <c r="BI222" s="50"/>
      <c r="BJ222" s="50"/>
      <c r="BK222" s="50"/>
      <c r="BL222" s="50"/>
      <c r="BM222" s="50"/>
      <c r="BN222" s="50"/>
      <c r="BO222" s="50"/>
      <c r="BP222" s="50"/>
      <c r="BQ222" s="50"/>
      <c r="BR222" s="50"/>
      <c r="BS222" s="50"/>
      <c r="BT222" s="50"/>
      <c r="BU222" s="50"/>
      <c r="BV222" s="50"/>
      <c r="BW222" s="50"/>
      <c r="BX222" s="50"/>
    </row>
    <row r="223" spans="1:76" ht="14.25" customHeight="1">
      <c r="A223" s="12" t="s">
        <v>53</v>
      </c>
      <c r="B223" s="68"/>
      <c r="C223" s="68"/>
      <c r="D223" s="26" t="s">
        <v>47</v>
      </c>
      <c r="E223">
        <f aca="true" t="shared" si="11" ref="E223:W223">E7</f>
        <v>1</v>
      </c>
      <c r="F223">
        <f t="shared" si="11"/>
        <v>2</v>
      </c>
      <c r="G223">
        <f t="shared" si="11"/>
        <v>3</v>
      </c>
      <c r="H223">
        <f t="shared" si="11"/>
        <v>6</v>
      </c>
      <c r="I223">
        <f t="shared" si="11"/>
        <v>7</v>
      </c>
      <c r="J223">
        <f t="shared" si="11"/>
        <v>8</v>
      </c>
      <c r="K223">
        <f t="shared" si="11"/>
        <v>9</v>
      </c>
      <c r="L223">
        <f t="shared" si="11"/>
        <v>12</v>
      </c>
      <c r="M223">
        <f t="shared" si="11"/>
        <v>13</v>
      </c>
      <c r="N223">
        <f t="shared" si="11"/>
        <v>15</v>
      </c>
      <c r="O223">
        <f t="shared" si="11"/>
        <v>16</v>
      </c>
      <c r="P223">
        <f t="shared" si="11"/>
        <v>19</v>
      </c>
      <c r="Q223">
        <f t="shared" si="11"/>
        <v>20</v>
      </c>
      <c r="R223">
        <f t="shared" si="11"/>
        <v>21</v>
      </c>
      <c r="S223">
        <f t="shared" si="11"/>
        <v>23</v>
      </c>
      <c r="T223">
        <f t="shared" si="11"/>
        <v>26</v>
      </c>
      <c r="U223">
        <f t="shared" si="11"/>
        <v>27</v>
      </c>
      <c r="V223">
        <f t="shared" si="11"/>
        <v>28</v>
      </c>
      <c r="W223">
        <f t="shared" si="11"/>
        <v>30</v>
      </c>
      <c r="X223">
        <f aca="true" t="shared" si="12" ref="X223:AC223">X7</f>
        <v>0</v>
      </c>
      <c r="Y223">
        <f t="shared" si="12"/>
        <v>0</v>
      </c>
      <c r="Z223">
        <f t="shared" si="12"/>
        <v>0</v>
      </c>
      <c r="AA223">
        <f t="shared" si="12"/>
        <v>0</v>
      </c>
      <c r="AB223">
        <f t="shared" si="12"/>
        <v>0</v>
      </c>
      <c r="AC223">
        <f t="shared" si="12"/>
        <v>0</v>
      </c>
      <c r="AD223" s="45"/>
      <c r="AE223" s="66"/>
      <c r="AF223" s="15"/>
      <c r="AG223" s="14"/>
      <c r="AH223" s="14"/>
      <c r="AI223" s="14"/>
      <c r="AJ223" s="9"/>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row>
    <row r="224" spans="1:76" ht="15">
      <c r="A224" s="155" t="s">
        <v>125</v>
      </c>
      <c r="B224" s="156"/>
      <c r="C224" s="80"/>
      <c r="D224" s="26">
        <v>1</v>
      </c>
      <c r="E224" s="174">
        <v>0.5</v>
      </c>
      <c r="AE224" s="66"/>
      <c r="AF224" s="14"/>
      <c r="AG224" s="14"/>
      <c r="AH224" s="14"/>
      <c r="AI224" s="14"/>
      <c r="AJ224" s="9"/>
      <c r="AK224" s="9"/>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row>
    <row r="225" spans="1:76" ht="15">
      <c r="A225" s="155" t="s">
        <v>113</v>
      </c>
      <c r="B225" s="156">
        <v>1</v>
      </c>
      <c r="C225" s="80"/>
      <c r="D225" s="26">
        <v>1</v>
      </c>
      <c r="E225" s="174">
        <v>1</v>
      </c>
      <c r="O225" s="174">
        <v>1</v>
      </c>
      <c r="AE225" s="66"/>
      <c r="AF225" s="14"/>
      <c r="AG225" s="14"/>
      <c r="AH225" s="14"/>
      <c r="AI225" s="14"/>
      <c r="AJ225" s="9"/>
      <c r="AK225" s="9"/>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row>
    <row r="226" spans="1:76" ht="15">
      <c r="A226" s="155" t="s">
        <v>126</v>
      </c>
      <c r="B226" s="156"/>
      <c r="C226" s="80"/>
      <c r="D226" s="26">
        <v>1</v>
      </c>
      <c r="E226" s="174">
        <v>0.5</v>
      </c>
      <c r="AE226" s="66"/>
      <c r="AF226" s="14"/>
      <c r="AG226" s="14"/>
      <c r="AH226" s="14"/>
      <c r="AI226" s="14"/>
      <c r="AJ226" s="9"/>
      <c r="AK226" s="9"/>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row>
    <row r="227" spans="1:76" ht="15">
      <c r="A227" s="155" t="s">
        <v>273</v>
      </c>
      <c r="B227" s="156"/>
      <c r="C227" s="80"/>
      <c r="D227" s="26">
        <v>1</v>
      </c>
      <c r="E227" s="174">
        <v>0.5</v>
      </c>
      <c r="AE227" s="66"/>
      <c r="AF227" s="14"/>
      <c r="AG227" s="14"/>
      <c r="AH227" s="14"/>
      <c r="AI227" s="14"/>
      <c r="AJ227" s="9"/>
      <c r="AK227" s="9"/>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row>
    <row r="228" spans="1:76" ht="15">
      <c r="A228" s="155" t="s">
        <v>274</v>
      </c>
      <c r="B228" s="156">
        <v>1</v>
      </c>
      <c r="C228" s="80"/>
      <c r="D228" s="26">
        <v>1</v>
      </c>
      <c r="E228" s="174">
        <v>1</v>
      </c>
      <c r="O228" s="174">
        <v>1</v>
      </c>
      <c r="AE228" s="66"/>
      <c r="AF228" s="14"/>
      <c r="AG228" s="14"/>
      <c r="AH228" s="14"/>
      <c r="AI228" s="14"/>
      <c r="AJ228" s="9"/>
      <c r="AK228" s="9"/>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row>
    <row r="229" spans="1:76" ht="15">
      <c r="A229" s="155" t="s">
        <v>227</v>
      </c>
      <c r="B229" s="156"/>
      <c r="C229" s="80"/>
      <c r="D229" s="26">
        <v>1</v>
      </c>
      <c r="E229" s="174">
        <v>0</v>
      </c>
      <c r="AE229" s="66"/>
      <c r="AF229" s="14"/>
      <c r="AG229" s="14"/>
      <c r="AH229" s="14"/>
      <c r="AI229" s="14"/>
      <c r="AJ229" s="9"/>
      <c r="AK229" s="9"/>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row>
    <row r="230" spans="1:76" ht="15">
      <c r="A230" s="155" t="s">
        <v>275</v>
      </c>
      <c r="B230" s="156"/>
      <c r="C230" s="80"/>
      <c r="D230" s="26">
        <v>1</v>
      </c>
      <c r="E230" s="174">
        <v>1</v>
      </c>
      <c r="AE230" s="66"/>
      <c r="AF230" s="14"/>
      <c r="AG230" s="14"/>
      <c r="AH230" s="14"/>
      <c r="AI230" s="14"/>
      <c r="AJ230" s="9"/>
      <c r="AK230" s="9"/>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row>
    <row r="231" spans="1:76" ht="15">
      <c r="A231" s="155" t="s">
        <v>260</v>
      </c>
      <c r="B231" s="156"/>
      <c r="C231" s="80"/>
      <c r="D231" s="26">
        <v>1</v>
      </c>
      <c r="E231" s="174">
        <v>1</v>
      </c>
      <c r="P231" s="174">
        <v>1</v>
      </c>
      <c r="AE231" s="66"/>
      <c r="AF231" s="14"/>
      <c r="AG231" s="14"/>
      <c r="AH231" s="14"/>
      <c r="AI231" s="14"/>
      <c r="AJ231" s="9"/>
      <c r="AK231" s="9"/>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row>
    <row r="232" spans="1:76" ht="15">
      <c r="A232" s="155" t="s">
        <v>170</v>
      </c>
      <c r="B232" s="156">
        <v>1</v>
      </c>
      <c r="C232" s="80"/>
      <c r="D232" s="26">
        <v>1</v>
      </c>
      <c r="E232" s="174">
        <v>1</v>
      </c>
      <c r="P232" s="174">
        <v>1</v>
      </c>
      <c r="AE232" s="66"/>
      <c r="AF232" s="14"/>
      <c r="AG232" s="14"/>
      <c r="AH232" s="14"/>
      <c r="AI232" s="14"/>
      <c r="AJ232" s="9"/>
      <c r="AK232" s="9"/>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row>
    <row r="233" spans="1:76" ht="15">
      <c r="A233" s="155" t="s">
        <v>276</v>
      </c>
      <c r="B233" s="156"/>
      <c r="C233" s="80"/>
      <c r="D233" s="26">
        <v>1</v>
      </c>
      <c r="AE233" s="66"/>
      <c r="AF233" s="14"/>
      <c r="AG233" s="14"/>
      <c r="AH233" s="14"/>
      <c r="AI233" s="14"/>
      <c r="AJ233" s="9"/>
      <c r="AK233" s="9"/>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row>
    <row r="234" spans="1:76" ht="15">
      <c r="A234" s="155" t="s">
        <v>127</v>
      </c>
      <c r="B234" s="156"/>
      <c r="C234" s="80"/>
      <c r="D234" s="26">
        <v>1</v>
      </c>
      <c r="AE234" s="66"/>
      <c r="AF234" s="14"/>
      <c r="AG234" s="14"/>
      <c r="AH234" s="14"/>
      <c r="AI234" s="14"/>
      <c r="AJ234" s="9"/>
      <c r="AK234" s="9"/>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row>
    <row r="235" spans="1:76" ht="15">
      <c r="A235" s="155" t="s">
        <v>128</v>
      </c>
      <c r="B235" s="156">
        <v>1</v>
      </c>
      <c r="C235" s="80"/>
      <c r="D235" s="26">
        <v>1</v>
      </c>
      <c r="E235" s="174">
        <v>1</v>
      </c>
      <c r="AE235" s="66"/>
      <c r="AF235" s="14"/>
      <c r="AG235" s="21"/>
      <c r="AH235" s="21"/>
      <c r="AI235" s="21"/>
      <c r="AK235" s="9"/>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row>
    <row r="236" spans="1:76" ht="15">
      <c r="A236" s="155" t="s">
        <v>114</v>
      </c>
      <c r="B236" s="156">
        <v>1</v>
      </c>
      <c r="C236" s="80"/>
      <c r="D236" s="26">
        <v>1</v>
      </c>
      <c r="E236" s="174">
        <v>1</v>
      </c>
      <c r="AE236" s="66"/>
      <c r="AF236" s="21"/>
      <c r="AG236" s="14"/>
      <c r="AH236" s="14"/>
      <c r="AI236" s="14"/>
      <c r="AJ236" s="9"/>
      <c r="BJ236" s="1"/>
      <c r="BK236" s="1"/>
      <c r="BL236" s="1"/>
      <c r="BM236" s="1"/>
      <c r="BN236" s="1"/>
      <c r="BO236" s="1"/>
      <c r="BP236" s="1"/>
      <c r="BQ236" s="1"/>
      <c r="BR236" s="1"/>
      <c r="BS236" s="1"/>
      <c r="BT236" s="1"/>
      <c r="BU236" s="1"/>
      <c r="BV236" s="1"/>
      <c r="BW236" s="1"/>
      <c r="BX236" s="1"/>
    </row>
    <row r="237" spans="1:76" ht="15">
      <c r="A237" s="155" t="s">
        <v>129</v>
      </c>
      <c r="B237" s="156">
        <v>1</v>
      </c>
      <c r="C237" s="80"/>
      <c r="D237" s="26">
        <v>1</v>
      </c>
      <c r="E237" s="174">
        <v>0.5</v>
      </c>
      <c r="AE237" s="66"/>
      <c r="AF237" s="14"/>
      <c r="AG237" s="9"/>
      <c r="AH237" s="9"/>
      <c r="AI237" s="9"/>
      <c r="AJ237" s="9"/>
      <c r="AK237" s="9"/>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row>
    <row r="238" spans="1:76" ht="15">
      <c r="A238" s="155" t="s">
        <v>277</v>
      </c>
      <c r="B238" s="156"/>
      <c r="C238" s="80"/>
      <c r="D238" s="26">
        <v>1</v>
      </c>
      <c r="E238" s="174">
        <v>0</v>
      </c>
      <c r="AE238" s="66"/>
      <c r="AF238" s="14"/>
      <c r="AG238" s="9"/>
      <c r="AH238" s="9"/>
      <c r="AI238" s="9"/>
      <c r="AJ238" s="9"/>
      <c r="AK238" s="9"/>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row>
    <row r="239" spans="1:76" ht="15">
      <c r="A239" s="155" t="s">
        <v>130</v>
      </c>
      <c r="B239" s="156"/>
      <c r="C239" s="80"/>
      <c r="D239" s="26">
        <v>1</v>
      </c>
      <c r="E239" s="174">
        <v>0.5</v>
      </c>
      <c r="AE239" s="66"/>
      <c r="AF239" s="14"/>
      <c r="AG239" s="9"/>
      <c r="AH239" s="9"/>
      <c r="AI239" s="9"/>
      <c r="AJ239" s="9"/>
      <c r="AK239" s="9"/>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row>
    <row r="240" spans="1:76" ht="15">
      <c r="A240" s="155" t="s">
        <v>115</v>
      </c>
      <c r="B240" s="156"/>
      <c r="C240" s="80"/>
      <c r="D240" s="26">
        <v>1</v>
      </c>
      <c r="E240" s="174">
        <v>1</v>
      </c>
      <c r="AE240" s="66"/>
      <c r="AF240" s="14"/>
      <c r="AG240" s="9"/>
      <c r="AH240" s="9"/>
      <c r="AI240" s="9"/>
      <c r="AJ240" s="9"/>
      <c r="AK240" s="9"/>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row>
    <row r="241" spans="1:76" ht="15">
      <c r="A241" s="155" t="s">
        <v>278</v>
      </c>
      <c r="B241" s="156"/>
      <c r="C241" s="80"/>
      <c r="D241" s="26">
        <v>1</v>
      </c>
      <c r="E241" s="174">
        <v>0.5</v>
      </c>
      <c r="AE241" s="66"/>
      <c r="AF241" s="14"/>
      <c r="AG241" s="9"/>
      <c r="AH241" s="9"/>
      <c r="AI241" s="9"/>
      <c r="AJ241" s="9"/>
      <c r="AK241" s="9"/>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row>
    <row r="242" spans="1:76" ht="15">
      <c r="A242" s="155" t="s">
        <v>279</v>
      </c>
      <c r="B242" s="156"/>
      <c r="C242" s="80"/>
      <c r="D242" s="26">
        <v>1</v>
      </c>
      <c r="E242" s="174">
        <v>0.5</v>
      </c>
      <c r="AE242" s="66"/>
      <c r="AF242" s="14"/>
      <c r="AG242" s="9"/>
      <c r="AH242" s="9"/>
      <c r="AI242" s="9"/>
      <c r="AJ242" s="9"/>
      <c r="AK242" s="9"/>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row>
    <row r="243" spans="1:76" ht="15">
      <c r="A243" s="155" t="s">
        <v>280</v>
      </c>
      <c r="B243" s="156">
        <v>1</v>
      </c>
      <c r="C243" s="80"/>
      <c r="D243" s="26">
        <v>1</v>
      </c>
      <c r="E243" s="174">
        <v>1</v>
      </c>
      <c r="O243" s="174">
        <v>1</v>
      </c>
      <c r="AE243" s="66"/>
      <c r="AF243" s="14"/>
      <c r="AG243" s="9"/>
      <c r="AH243" s="9"/>
      <c r="AI243" s="9"/>
      <c r="AJ243" s="9"/>
      <c r="AK243" s="9"/>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row>
    <row r="244" spans="1:76" ht="15">
      <c r="A244" s="155" t="s">
        <v>281</v>
      </c>
      <c r="B244" s="156"/>
      <c r="C244" s="80"/>
      <c r="D244" s="26">
        <v>1</v>
      </c>
      <c r="E244" s="174">
        <v>1</v>
      </c>
      <c r="P244" s="174">
        <v>1</v>
      </c>
      <c r="AE244" s="66"/>
      <c r="AF244" s="14"/>
      <c r="AG244" s="9"/>
      <c r="AH244" s="9"/>
      <c r="AI244" s="9"/>
      <c r="AJ244" s="9"/>
      <c r="AK244" s="9"/>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row>
    <row r="245" spans="1:76" ht="15">
      <c r="A245" s="155" t="s">
        <v>282</v>
      </c>
      <c r="B245" s="156">
        <v>1</v>
      </c>
      <c r="C245" s="80"/>
      <c r="D245" s="26">
        <v>1</v>
      </c>
      <c r="E245" s="174">
        <v>1</v>
      </c>
      <c r="AE245" s="66"/>
      <c r="AF245" s="14"/>
      <c r="AG245" s="9"/>
      <c r="AH245" s="9"/>
      <c r="AI245" s="9"/>
      <c r="AJ245" s="9"/>
      <c r="AK245" s="9"/>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row>
    <row r="246" spans="1:76" ht="15">
      <c r="A246" s="155" t="s">
        <v>283</v>
      </c>
      <c r="B246" s="156"/>
      <c r="C246" s="80"/>
      <c r="D246" s="26">
        <v>1</v>
      </c>
      <c r="E246" s="174">
        <v>1</v>
      </c>
      <c r="AE246" s="66"/>
      <c r="AF246" s="14"/>
      <c r="AG246" s="9"/>
      <c r="AH246" s="9"/>
      <c r="AI246" s="9"/>
      <c r="AJ246" s="9"/>
      <c r="AK246" s="9"/>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row>
    <row r="247" spans="1:76" ht="15">
      <c r="A247" s="155" t="s">
        <v>284</v>
      </c>
      <c r="B247" s="156"/>
      <c r="C247" s="80"/>
      <c r="D247" s="26">
        <v>1</v>
      </c>
      <c r="E247" s="174">
        <v>0.5</v>
      </c>
      <c r="AE247" s="66"/>
      <c r="AF247" s="14"/>
      <c r="AG247" s="9"/>
      <c r="AH247" s="9"/>
      <c r="AI247" s="9"/>
      <c r="AJ247" s="9"/>
      <c r="AK247" s="9"/>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row>
    <row r="248" spans="1:76" ht="15">
      <c r="A248" s="155" t="s">
        <v>285</v>
      </c>
      <c r="B248" s="156"/>
      <c r="C248" s="80"/>
      <c r="D248" s="26">
        <v>1</v>
      </c>
      <c r="E248" s="174">
        <v>1</v>
      </c>
      <c r="AE248" s="66"/>
      <c r="AF248" s="14"/>
      <c r="AG248" s="9"/>
      <c r="AH248" s="9"/>
      <c r="AI248" s="9"/>
      <c r="AJ248" s="9"/>
      <c r="AK248" s="9"/>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row>
    <row r="249" spans="1:76" ht="15">
      <c r="A249" s="155" t="s">
        <v>116</v>
      </c>
      <c r="B249" s="156">
        <v>1</v>
      </c>
      <c r="C249" s="80"/>
      <c r="D249" s="26">
        <v>1</v>
      </c>
      <c r="E249" s="174">
        <v>1</v>
      </c>
      <c r="AE249" s="66"/>
      <c r="AF249" s="14"/>
      <c r="AG249" s="9"/>
      <c r="AH249" s="9"/>
      <c r="AI249" s="9"/>
      <c r="AJ249" s="9"/>
      <c r="AK249" s="9"/>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row>
    <row r="250" spans="1:76" ht="15">
      <c r="A250" s="155" t="s">
        <v>286</v>
      </c>
      <c r="B250" s="156"/>
      <c r="C250" s="80"/>
      <c r="D250" s="26">
        <v>1</v>
      </c>
      <c r="E250" s="174">
        <v>1</v>
      </c>
      <c r="O250" s="174">
        <v>1</v>
      </c>
      <c r="AE250" s="66"/>
      <c r="AF250" s="14"/>
      <c r="AG250" s="9"/>
      <c r="AH250" s="9"/>
      <c r="AI250" s="9"/>
      <c r="AJ250" s="9"/>
      <c r="AK250" s="9"/>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row>
    <row r="251" spans="1:76" ht="15">
      <c r="A251" s="155" t="s">
        <v>287</v>
      </c>
      <c r="B251" s="156">
        <v>1</v>
      </c>
      <c r="C251" s="80"/>
      <c r="D251" s="26">
        <v>1</v>
      </c>
      <c r="E251" s="174">
        <v>1</v>
      </c>
      <c r="AE251" s="66"/>
      <c r="AF251" s="14"/>
      <c r="AG251" s="9"/>
      <c r="AH251" s="9"/>
      <c r="AI251" s="9"/>
      <c r="AJ251" s="9"/>
      <c r="AK251" s="9"/>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row>
    <row r="252" spans="1:76" ht="15">
      <c r="A252" s="155" t="s">
        <v>288</v>
      </c>
      <c r="B252" s="156">
        <v>1</v>
      </c>
      <c r="C252" s="80"/>
      <c r="D252" s="26">
        <v>1</v>
      </c>
      <c r="E252" s="174">
        <v>1</v>
      </c>
      <c r="AE252" s="66"/>
      <c r="AF252" s="14"/>
      <c r="AG252" s="9"/>
      <c r="AH252" s="9"/>
      <c r="AI252" s="9"/>
      <c r="AJ252" s="9"/>
      <c r="AK252" s="9"/>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row>
    <row r="253" spans="1:76" ht="15">
      <c r="A253" s="155" t="s">
        <v>131</v>
      </c>
      <c r="B253" s="156">
        <v>1</v>
      </c>
      <c r="C253" s="80"/>
      <c r="D253" s="26">
        <v>1</v>
      </c>
      <c r="E253" s="174">
        <v>1</v>
      </c>
      <c r="O253" s="174">
        <v>1</v>
      </c>
      <c r="AE253" s="66"/>
      <c r="AF253" s="14"/>
      <c r="AG253" s="9"/>
      <c r="AH253" s="9"/>
      <c r="AI253" s="9"/>
      <c r="AJ253" s="9"/>
      <c r="AK253" s="9"/>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row>
    <row r="254" spans="1:76" ht="15">
      <c r="A254" s="155" t="s">
        <v>289</v>
      </c>
      <c r="B254" s="156"/>
      <c r="C254" s="80"/>
      <c r="D254" s="26">
        <v>1</v>
      </c>
      <c r="E254" s="174">
        <v>1</v>
      </c>
      <c r="O254" s="174">
        <v>1</v>
      </c>
      <c r="AE254" s="66"/>
      <c r="AF254" s="14"/>
      <c r="AG254" s="14"/>
      <c r="AH254" s="14"/>
      <c r="AI254" s="9"/>
      <c r="AJ254" s="9"/>
      <c r="AK254" s="9"/>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row>
    <row r="255" spans="1:76" ht="15">
      <c r="A255" s="155" t="s">
        <v>290</v>
      </c>
      <c r="B255" s="156">
        <v>1</v>
      </c>
      <c r="C255" s="80"/>
      <c r="D255" s="26">
        <v>1</v>
      </c>
      <c r="E255" s="174">
        <v>1</v>
      </c>
      <c r="AE255" s="66"/>
      <c r="AF255" s="14"/>
      <c r="AG255" s="9"/>
      <c r="AH255" s="9"/>
      <c r="AI255" s="9"/>
      <c r="AJ255" s="9"/>
      <c r="AK255" s="9"/>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row>
    <row r="256" spans="1:76" ht="15">
      <c r="A256" s="155" t="s">
        <v>291</v>
      </c>
      <c r="B256" s="156"/>
      <c r="C256" s="80"/>
      <c r="D256" s="26">
        <v>1</v>
      </c>
      <c r="E256" s="174">
        <v>0.5</v>
      </c>
      <c r="AE256" s="66"/>
      <c r="AF256" s="14"/>
      <c r="AG256" s="9"/>
      <c r="AH256" s="9"/>
      <c r="AI256" s="9"/>
      <c r="AJ256" s="9"/>
      <c r="AK256" s="9"/>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row>
    <row r="257" spans="1:76" ht="15">
      <c r="A257" s="155" t="s">
        <v>292</v>
      </c>
      <c r="B257" s="156"/>
      <c r="C257" s="80"/>
      <c r="D257" s="26">
        <v>1</v>
      </c>
      <c r="E257" s="174">
        <v>0.5</v>
      </c>
      <c r="AE257" s="66"/>
      <c r="AF257" s="14"/>
      <c r="AG257" s="9"/>
      <c r="AH257" s="9"/>
      <c r="AI257" s="9"/>
      <c r="AJ257" s="9"/>
      <c r="AK257" s="9"/>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row>
    <row r="258" spans="1:76" ht="15">
      <c r="A258" s="155" t="s">
        <v>293</v>
      </c>
      <c r="B258" s="156"/>
      <c r="C258" s="80"/>
      <c r="D258" s="26">
        <v>1</v>
      </c>
      <c r="E258" s="174">
        <v>0.5</v>
      </c>
      <c r="AE258" s="66"/>
      <c r="AF258" s="14"/>
      <c r="AG258" s="9"/>
      <c r="AH258" s="9"/>
      <c r="AI258" s="9"/>
      <c r="AJ258" s="9"/>
      <c r="AK258" s="9"/>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row>
    <row r="259" spans="1:76" ht="15">
      <c r="A259" s="155" t="s">
        <v>294</v>
      </c>
      <c r="B259" s="156"/>
      <c r="C259" s="80"/>
      <c r="D259" s="26">
        <v>1</v>
      </c>
      <c r="AE259" s="66"/>
      <c r="AF259" s="14"/>
      <c r="AG259" s="9"/>
      <c r="AH259" s="9"/>
      <c r="AI259" s="9"/>
      <c r="AJ259" s="9"/>
      <c r="AK259" s="9"/>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row>
    <row r="260" spans="1:76" ht="15">
      <c r="A260" s="155" t="s">
        <v>295</v>
      </c>
      <c r="B260" s="156"/>
      <c r="C260" s="80"/>
      <c r="D260" s="26">
        <v>1</v>
      </c>
      <c r="E260" s="174">
        <v>0.5</v>
      </c>
      <c r="AE260" s="66"/>
      <c r="AF260" s="14"/>
      <c r="AG260" s="9"/>
      <c r="AH260" s="9"/>
      <c r="AI260" s="9"/>
      <c r="AJ260" s="9"/>
      <c r="AK260" s="9"/>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row>
    <row r="261" spans="1:76" ht="15">
      <c r="A261" s="155" t="s">
        <v>296</v>
      </c>
      <c r="B261" s="156">
        <v>1</v>
      </c>
      <c r="C261" s="80"/>
      <c r="D261" s="26">
        <v>1</v>
      </c>
      <c r="E261" s="174">
        <v>0.5</v>
      </c>
      <c r="O261" s="174">
        <v>1</v>
      </c>
      <c r="AE261" s="66"/>
      <c r="AF261" s="14"/>
      <c r="AG261" s="9"/>
      <c r="AH261" s="9"/>
      <c r="AI261" s="9"/>
      <c r="AJ261" s="9"/>
      <c r="AK261" s="9"/>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row>
    <row r="262" spans="1:76" ht="15">
      <c r="A262" s="155" t="s">
        <v>297</v>
      </c>
      <c r="B262" s="156"/>
      <c r="C262" s="80"/>
      <c r="D262" s="26">
        <v>1</v>
      </c>
      <c r="E262" s="174">
        <v>0.5</v>
      </c>
      <c r="AE262" s="66"/>
      <c r="AF262" s="14"/>
      <c r="AG262" s="9"/>
      <c r="AH262" s="9"/>
      <c r="AI262" s="9"/>
      <c r="AJ262" s="9"/>
      <c r="AK262" s="9"/>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row>
    <row r="263" spans="1:76" ht="15">
      <c r="A263" s="155" t="s">
        <v>298</v>
      </c>
      <c r="B263" s="156"/>
      <c r="C263" s="80"/>
      <c r="D263" s="26">
        <v>1</v>
      </c>
      <c r="E263" s="174">
        <v>1</v>
      </c>
      <c r="O263" s="174">
        <v>1</v>
      </c>
      <c r="AE263" s="66"/>
      <c r="AF263" s="14"/>
      <c r="AG263" s="9"/>
      <c r="AH263" s="9"/>
      <c r="AI263" s="9"/>
      <c r="AJ263" s="9"/>
      <c r="AK263" s="9"/>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row>
    <row r="264" spans="1:76" ht="15">
      <c r="A264" s="155" t="s">
        <v>117</v>
      </c>
      <c r="B264" s="156"/>
      <c r="C264" s="80"/>
      <c r="D264" s="26">
        <v>1</v>
      </c>
      <c r="E264" s="174">
        <v>1</v>
      </c>
      <c r="O264" s="174">
        <v>1</v>
      </c>
      <c r="AE264" s="66"/>
      <c r="AF264" s="14"/>
      <c r="AG264" s="9"/>
      <c r="AH264" s="9"/>
      <c r="AI264" s="9"/>
      <c r="AJ264" s="9"/>
      <c r="AK264" s="9"/>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row>
    <row r="265" spans="1:76" ht="15">
      <c r="A265" s="155" t="s">
        <v>118</v>
      </c>
      <c r="B265" s="156"/>
      <c r="C265" s="80"/>
      <c r="D265" s="26">
        <v>1</v>
      </c>
      <c r="E265" s="174">
        <v>0</v>
      </c>
      <c r="O265" s="174">
        <v>1</v>
      </c>
      <c r="AE265" s="66"/>
      <c r="AF265" s="14"/>
      <c r="AG265" s="9"/>
      <c r="AH265" s="9"/>
      <c r="AI265" s="9"/>
      <c r="AJ265" s="9"/>
      <c r="AK265" s="9"/>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row>
    <row r="266" spans="1:76" ht="15">
      <c r="A266" s="155" t="s">
        <v>299</v>
      </c>
      <c r="B266" s="156"/>
      <c r="C266" s="80"/>
      <c r="D266" s="26">
        <v>1</v>
      </c>
      <c r="E266" s="174">
        <v>1</v>
      </c>
      <c r="AE266" s="66"/>
      <c r="AF266" s="14"/>
      <c r="AG266" s="9"/>
      <c r="AH266" s="9"/>
      <c r="AI266" s="9"/>
      <c r="AJ266" s="9"/>
      <c r="AK266" s="9"/>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row>
    <row r="267" spans="1:76" ht="15">
      <c r="A267" s="155" t="s">
        <v>132</v>
      </c>
      <c r="B267" s="156"/>
      <c r="C267" s="80"/>
      <c r="D267" s="26">
        <v>1</v>
      </c>
      <c r="AE267" s="66"/>
      <c r="AF267" s="14"/>
      <c r="AG267" s="9"/>
      <c r="AH267" s="9"/>
      <c r="AI267" s="9"/>
      <c r="AJ267" s="9"/>
      <c r="AK267" s="9"/>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row>
    <row r="268" spans="1:76" ht="15">
      <c r="A268" s="155" t="s">
        <v>133</v>
      </c>
      <c r="B268" s="156"/>
      <c r="C268" s="80"/>
      <c r="D268" s="26">
        <v>1</v>
      </c>
      <c r="E268" s="174">
        <v>0.5</v>
      </c>
      <c r="AE268" s="66"/>
      <c r="AF268" s="14"/>
      <c r="AG268" s="9"/>
      <c r="AH268" s="9"/>
      <c r="AI268" s="9"/>
      <c r="AJ268" s="9"/>
      <c r="AK268" s="9"/>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row>
    <row r="269" spans="1:76" ht="15">
      <c r="A269" s="155" t="s">
        <v>171</v>
      </c>
      <c r="B269" s="156"/>
      <c r="C269" s="80"/>
      <c r="D269" s="26">
        <v>1</v>
      </c>
      <c r="AE269" s="66"/>
      <c r="AF269" s="14"/>
      <c r="AG269" s="9"/>
      <c r="AH269" s="9"/>
      <c r="AI269" s="9"/>
      <c r="AJ269" s="9"/>
      <c r="AK269" s="9"/>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row>
    <row r="270" spans="1:76" ht="15">
      <c r="A270" s="155" t="s">
        <v>172</v>
      </c>
      <c r="B270" s="156"/>
      <c r="C270" s="80"/>
      <c r="D270" s="26">
        <v>1</v>
      </c>
      <c r="E270" s="174">
        <v>1</v>
      </c>
      <c r="O270" s="174">
        <v>1</v>
      </c>
      <c r="AE270" s="66"/>
      <c r="AF270" s="14"/>
      <c r="AG270" s="9"/>
      <c r="AH270" s="9"/>
      <c r="AI270" s="9"/>
      <c r="AJ270" s="9"/>
      <c r="AK270" s="9"/>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row>
    <row r="271" spans="1:76" ht="15">
      <c r="A271" s="155" t="s">
        <v>172</v>
      </c>
      <c r="B271" s="156"/>
      <c r="C271" s="80"/>
      <c r="D271" s="26">
        <v>1</v>
      </c>
      <c r="E271" s="174">
        <v>1</v>
      </c>
      <c r="AE271" s="66"/>
      <c r="AF271" s="14"/>
      <c r="AG271" s="9"/>
      <c r="AH271" s="9"/>
      <c r="AI271" s="9"/>
      <c r="AJ271" s="9"/>
      <c r="AK271" s="9"/>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row>
    <row r="272" spans="1:76" ht="15">
      <c r="A272" s="155" t="s">
        <v>579</v>
      </c>
      <c r="B272" s="156"/>
      <c r="C272" s="80"/>
      <c r="D272" s="26">
        <v>1</v>
      </c>
      <c r="AE272" s="66"/>
      <c r="AF272" s="14"/>
      <c r="AG272" s="9"/>
      <c r="AH272" s="9"/>
      <c r="AI272" s="9"/>
      <c r="AJ272" s="9"/>
      <c r="AK272" s="9"/>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row>
    <row r="273" spans="1:76" ht="15">
      <c r="A273" s="1"/>
      <c r="B273" s="78"/>
      <c r="C273" s="78"/>
      <c r="D273" s="26" t="s">
        <v>47</v>
      </c>
      <c r="AD273" s="45"/>
      <c r="AE273" s="66"/>
      <c r="AF273" s="15"/>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row>
    <row r="274" spans="1:76" ht="15">
      <c r="A274" s="23"/>
      <c r="B274" s="86"/>
      <c r="C274" s="86"/>
      <c r="D274" s="47" t="s">
        <v>47</v>
      </c>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c r="AD274" s="61"/>
      <c r="AE274" s="66"/>
      <c r="AF274" s="14"/>
      <c r="AG274" s="15"/>
      <c r="AH274" s="15"/>
      <c r="AI274" s="15"/>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row>
    <row r="275" spans="1:76" ht="18">
      <c r="A275" s="70" t="s">
        <v>60</v>
      </c>
      <c r="B275" s="70"/>
      <c r="C275" s="135"/>
      <c r="D275" s="26" t="s">
        <v>47</v>
      </c>
      <c r="AD275" s="61"/>
      <c r="AE275" s="66"/>
      <c r="AF275" s="14"/>
      <c r="AG275" s="25"/>
      <c r="AH275" s="25"/>
      <c r="AI275" s="15"/>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row>
    <row r="276" spans="1:76" ht="18">
      <c r="A276" s="90">
        <f>+'RESUM MENSUAL VIDRE'!F15</f>
        <v>3284</v>
      </c>
      <c r="B276" s="91"/>
      <c r="C276" s="134"/>
      <c r="D276" s="26"/>
      <c r="AD276" s="61"/>
      <c r="AE276" s="66"/>
      <c r="AF276" s="14"/>
      <c r="AG276" s="25"/>
      <c r="AH276" s="25"/>
      <c r="AI276" s="15"/>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row>
    <row r="277" spans="1:76" ht="15">
      <c r="A277" s="12" t="s">
        <v>53</v>
      </c>
      <c r="B277" s="68"/>
      <c r="C277" s="68"/>
      <c r="D277" s="26" t="s">
        <v>47</v>
      </c>
      <c r="E277">
        <f aca="true" t="shared" si="13" ref="E277:W277">E7</f>
        <v>1</v>
      </c>
      <c r="F277">
        <f t="shared" si="13"/>
        <v>2</v>
      </c>
      <c r="G277">
        <f t="shared" si="13"/>
        <v>3</v>
      </c>
      <c r="H277">
        <f t="shared" si="13"/>
        <v>6</v>
      </c>
      <c r="I277">
        <f t="shared" si="13"/>
        <v>7</v>
      </c>
      <c r="J277">
        <f t="shared" si="13"/>
        <v>8</v>
      </c>
      <c r="K277">
        <f t="shared" si="13"/>
        <v>9</v>
      </c>
      <c r="L277">
        <f t="shared" si="13"/>
        <v>12</v>
      </c>
      <c r="M277">
        <f t="shared" si="13"/>
        <v>13</v>
      </c>
      <c r="N277">
        <f t="shared" si="13"/>
        <v>15</v>
      </c>
      <c r="O277">
        <f t="shared" si="13"/>
        <v>16</v>
      </c>
      <c r="P277">
        <f t="shared" si="13"/>
        <v>19</v>
      </c>
      <c r="Q277">
        <f t="shared" si="13"/>
        <v>20</v>
      </c>
      <c r="R277">
        <f t="shared" si="13"/>
        <v>21</v>
      </c>
      <c r="S277">
        <f t="shared" si="13"/>
        <v>23</v>
      </c>
      <c r="T277">
        <f t="shared" si="13"/>
        <v>26</v>
      </c>
      <c r="U277">
        <f t="shared" si="13"/>
        <v>27</v>
      </c>
      <c r="V277">
        <f t="shared" si="13"/>
        <v>28</v>
      </c>
      <c r="W277">
        <f t="shared" si="13"/>
        <v>30</v>
      </c>
      <c r="X277">
        <f aca="true" t="shared" si="14" ref="X277:AC277">X7</f>
        <v>0</v>
      </c>
      <c r="Y277">
        <f t="shared" si="14"/>
        <v>0</v>
      </c>
      <c r="Z277">
        <f t="shared" si="14"/>
        <v>0</v>
      </c>
      <c r="AA277">
        <f t="shared" si="14"/>
        <v>0</v>
      </c>
      <c r="AB277">
        <f t="shared" si="14"/>
        <v>0</v>
      </c>
      <c r="AC277">
        <f t="shared" si="14"/>
        <v>0</v>
      </c>
      <c r="AD277" s="45"/>
      <c r="AE277" s="66"/>
      <c r="AF277" s="15"/>
      <c r="AG277" s="15"/>
      <c r="AH277" s="15"/>
      <c r="AI277" s="15"/>
      <c r="AJ277" s="1"/>
      <c r="AK277" s="1"/>
      <c r="AL277" s="1"/>
      <c r="AM277" s="1"/>
      <c r="AN277" s="8"/>
      <c r="AO277" s="8"/>
      <c r="AP277" s="8"/>
      <c r="AQ277" s="8"/>
      <c r="AR277" s="1"/>
      <c r="AS277" s="8"/>
      <c r="AT277" s="8"/>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row>
    <row r="278" spans="1:76" ht="15">
      <c r="A278" s="155" t="s">
        <v>411</v>
      </c>
      <c r="B278" s="156"/>
      <c r="C278" s="80"/>
      <c r="D278" s="26">
        <v>1</v>
      </c>
      <c r="W278" s="174">
        <v>1</v>
      </c>
      <c r="AD278" s="46"/>
      <c r="AE278" s="66"/>
      <c r="AF278" s="14"/>
      <c r="AG278" s="15"/>
      <c r="AH278" s="15"/>
      <c r="AI278" s="15"/>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row>
    <row r="279" spans="1:76" ht="15">
      <c r="A279" s="155" t="s">
        <v>247</v>
      </c>
      <c r="B279" s="156"/>
      <c r="C279" s="80"/>
      <c r="D279" s="26">
        <v>1</v>
      </c>
      <c r="W279" s="174">
        <v>1</v>
      </c>
      <c r="AD279" s="46"/>
      <c r="AE279" s="66"/>
      <c r="AF279" s="14"/>
      <c r="AG279" s="15"/>
      <c r="AH279" s="15"/>
      <c r="AI279" s="15"/>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row>
    <row r="280" spans="1:76" ht="15">
      <c r="A280" s="155" t="s">
        <v>412</v>
      </c>
      <c r="B280" s="156"/>
      <c r="C280" s="80"/>
      <c r="D280" s="26">
        <v>1</v>
      </c>
      <c r="W280" s="174">
        <v>1</v>
      </c>
      <c r="AD280" s="46"/>
      <c r="AE280" s="66"/>
      <c r="AF280" s="14"/>
      <c r="AG280" s="15"/>
      <c r="AH280" s="15"/>
      <c r="AI280" s="15"/>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row>
    <row r="281" spans="1:76" ht="15">
      <c r="A281" s="155" t="s">
        <v>213</v>
      </c>
      <c r="B281" s="156"/>
      <c r="C281" s="80"/>
      <c r="D281" s="26">
        <v>1</v>
      </c>
      <c r="W281" s="174">
        <v>0.5</v>
      </c>
      <c r="AD281" s="46"/>
      <c r="AE281" s="66"/>
      <c r="AF281" s="14"/>
      <c r="AG281" s="15"/>
      <c r="AH281" s="15"/>
      <c r="AI281" s="15"/>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row>
    <row r="282" spans="1:76" ht="15">
      <c r="A282" s="155" t="s">
        <v>413</v>
      </c>
      <c r="B282" s="156"/>
      <c r="C282" s="80"/>
      <c r="D282" s="26">
        <v>1</v>
      </c>
      <c r="W282" s="174">
        <v>0.5</v>
      </c>
      <c r="AD282" s="46"/>
      <c r="AE282" s="66"/>
      <c r="AF282" s="14"/>
      <c r="AG282" s="15"/>
      <c r="AH282" s="15"/>
      <c r="AI282" s="15"/>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row>
    <row r="283" spans="1:76" ht="15">
      <c r="A283" s="155" t="s">
        <v>414</v>
      </c>
      <c r="B283" s="156"/>
      <c r="C283" s="80"/>
      <c r="D283" s="26">
        <v>1</v>
      </c>
      <c r="W283" s="174">
        <v>0.5</v>
      </c>
      <c r="AD283" s="46"/>
      <c r="AE283" s="66"/>
      <c r="AF283" s="14"/>
      <c r="AG283" s="15"/>
      <c r="AH283" s="15"/>
      <c r="AI283" s="15"/>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row>
    <row r="284" spans="1:76" ht="15">
      <c r="A284" s="155" t="s">
        <v>415</v>
      </c>
      <c r="B284" s="156"/>
      <c r="C284" s="80"/>
      <c r="D284" s="26">
        <v>1</v>
      </c>
      <c r="W284" s="174">
        <v>1</v>
      </c>
      <c r="AD284" s="46"/>
      <c r="AE284" s="66"/>
      <c r="AF284" s="14"/>
      <c r="AG284" s="15"/>
      <c r="AH284" s="15"/>
      <c r="AI284" s="15"/>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row>
    <row r="285" spans="4:76" ht="15">
      <c r="D285" s="26" t="s">
        <v>47</v>
      </c>
      <c r="AD285" s="61"/>
      <c r="AE285" s="66"/>
      <c r="AF285" s="14"/>
      <c r="AG285" s="15"/>
      <c r="AH285" s="15"/>
      <c r="AI285" s="15"/>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row>
    <row r="286" spans="1:76" ht="15">
      <c r="A286" s="23"/>
      <c r="B286" s="88"/>
      <c r="C286" s="88"/>
      <c r="D286" s="47" t="s">
        <v>47</v>
      </c>
      <c r="E286" s="40"/>
      <c r="F286" s="40"/>
      <c r="G286" s="40"/>
      <c r="H286" s="40"/>
      <c r="I286" s="40"/>
      <c r="J286" s="40"/>
      <c r="K286" s="40"/>
      <c r="L286" s="40"/>
      <c r="M286" s="40"/>
      <c r="N286" s="40"/>
      <c r="O286" s="40"/>
      <c r="P286" s="40"/>
      <c r="Q286" s="40"/>
      <c r="R286" s="40"/>
      <c r="S286" s="40"/>
      <c r="T286" s="40"/>
      <c r="U286" s="40"/>
      <c r="V286" s="40"/>
      <c r="W286" s="40"/>
      <c r="X286" s="40"/>
      <c r="Y286" s="40"/>
      <c r="Z286" s="40"/>
      <c r="AA286" s="40"/>
      <c r="AB286" s="40"/>
      <c r="AC286" s="40"/>
      <c r="AD286" s="61"/>
      <c r="AE286" s="66"/>
      <c r="AF286" s="14"/>
      <c r="AG286" s="15"/>
      <c r="AH286" s="15"/>
      <c r="AI286" s="15"/>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row>
    <row r="287" spans="1:76" ht="18">
      <c r="A287" s="70" t="s">
        <v>61</v>
      </c>
      <c r="B287" s="70"/>
      <c r="C287" s="135"/>
      <c r="D287" s="26" t="s">
        <v>47</v>
      </c>
      <c r="AD287" s="61"/>
      <c r="AE287" s="66"/>
      <c r="AF287" s="14"/>
      <c r="AG287" s="25"/>
      <c r="AH287" s="25"/>
      <c r="AI287" s="15"/>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row>
    <row r="288" spans="1:76" ht="18">
      <c r="A288" s="90">
        <f>+'RESUM MENSUAL VIDRE'!F16</f>
        <v>9554</v>
      </c>
      <c r="B288" s="91"/>
      <c r="C288" s="134"/>
      <c r="D288" s="26"/>
      <c r="AD288" s="61"/>
      <c r="AE288" s="66"/>
      <c r="AF288" s="14"/>
      <c r="AG288" s="25"/>
      <c r="AH288" s="25"/>
      <c r="AI288" s="15"/>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row>
    <row r="289" spans="1:76" ht="15">
      <c r="A289" s="12" t="s">
        <v>53</v>
      </c>
      <c r="B289" s="68"/>
      <c r="C289" s="68"/>
      <c r="D289" s="26" t="s">
        <v>47</v>
      </c>
      <c r="E289">
        <f aca="true" t="shared" si="15" ref="E289:W289">E7</f>
        <v>1</v>
      </c>
      <c r="F289">
        <f t="shared" si="15"/>
        <v>2</v>
      </c>
      <c r="G289">
        <f t="shared" si="15"/>
        <v>3</v>
      </c>
      <c r="H289">
        <f t="shared" si="15"/>
        <v>6</v>
      </c>
      <c r="I289">
        <f t="shared" si="15"/>
        <v>7</v>
      </c>
      <c r="J289">
        <f t="shared" si="15"/>
        <v>8</v>
      </c>
      <c r="K289">
        <f t="shared" si="15"/>
        <v>9</v>
      </c>
      <c r="L289">
        <f t="shared" si="15"/>
        <v>12</v>
      </c>
      <c r="M289">
        <f t="shared" si="15"/>
        <v>13</v>
      </c>
      <c r="N289">
        <f t="shared" si="15"/>
        <v>15</v>
      </c>
      <c r="O289">
        <f t="shared" si="15"/>
        <v>16</v>
      </c>
      <c r="P289">
        <f t="shared" si="15"/>
        <v>19</v>
      </c>
      <c r="Q289">
        <f t="shared" si="15"/>
        <v>20</v>
      </c>
      <c r="R289">
        <f t="shared" si="15"/>
        <v>21</v>
      </c>
      <c r="S289">
        <f t="shared" si="15"/>
        <v>23</v>
      </c>
      <c r="T289">
        <f t="shared" si="15"/>
        <v>26</v>
      </c>
      <c r="U289">
        <f t="shared" si="15"/>
        <v>27</v>
      </c>
      <c r="V289">
        <f t="shared" si="15"/>
        <v>28</v>
      </c>
      <c r="W289">
        <f t="shared" si="15"/>
        <v>30</v>
      </c>
      <c r="X289">
        <f aca="true" t="shared" si="16" ref="X289:AC289">X7</f>
        <v>0</v>
      </c>
      <c r="Y289">
        <f t="shared" si="16"/>
        <v>0</v>
      </c>
      <c r="Z289">
        <f t="shared" si="16"/>
        <v>0</v>
      </c>
      <c r="AA289">
        <f t="shared" si="16"/>
        <v>0</v>
      </c>
      <c r="AB289">
        <f t="shared" si="16"/>
        <v>0</v>
      </c>
      <c r="AC289">
        <f t="shared" si="16"/>
        <v>0</v>
      </c>
      <c r="AD289" s="45"/>
      <c r="AE289" s="66"/>
      <c r="AF289" s="15"/>
      <c r="AG289" s="15"/>
      <c r="AH289" s="15"/>
      <c r="AI289" s="15"/>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row>
    <row r="290" spans="1:76" ht="15">
      <c r="A290" s="173" t="s">
        <v>136</v>
      </c>
      <c r="B290" s="156"/>
      <c r="C290" s="80"/>
      <c r="D290" s="26">
        <v>1</v>
      </c>
      <c r="I290" s="174">
        <v>1</v>
      </c>
      <c r="AD290" s="46"/>
      <c r="AE290" s="66"/>
      <c r="AF290" s="21"/>
      <c r="AG290" s="15"/>
      <c r="AH290" s="15"/>
      <c r="AI290" s="15"/>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row>
    <row r="291" spans="1:76" ht="15">
      <c r="A291" s="155" t="s">
        <v>416</v>
      </c>
      <c r="B291" s="156"/>
      <c r="C291" s="80"/>
      <c r="D291" s="26">
        <v>1</v>
      </c>
      <c r="I291" s="174">
        <v>1</v>
      </c>
      <c r="AD291" s="46"/>
      <c r="AE291" s="66"/>
      <c r="AF291" s="21"/>
      <c r="AG291" s="15"/>
      <c r="AH291" s="15"/>
      <c r="AI291" s="15"/>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row>
    <row r="292" spans="1:76" ht="15">
      <c r="A292" s="155" t="s">
        <v>417</v>
      </c>
      <c r="B292" s="156">
        <v>1</v>
      </c>
      <c r="C292" s="80"/>
      <c r="D292" s="26">
        <v>1</v>
      </c>
      <c r="I292" s="174">
        <v>0.5</v>
      </c>
      <c r="AD292" s="46"/>
      <c r="AE292" s="66"/>
      <c r="AF292" s="21"/>
      <c r="AG292" s="15"/>
      <c r="AH292" s="15"/>
      <c r="AI292" s="15"/>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row>
    <row r="293" spans="1:76" ht="15">
      <c r="A293" s="155" t="s">
        <v>419</v>
      </c>
      <c r="B293" s="156">
        <v>1</v>
      </c>
      <c r="C293" s="80"/>
      <c r="D293" s="26">
        <v>1</v>
      </c>
      <c r="I293" s="174">
        <v>0.5</v>
      </c>
      <c r="AD293" s="46"/>
      <c r="AE293" s="66"/>
      <c r="AF293" s="21"/>
      <c r="AG293" s="15"/>
      <c r="AH293" s="15"/>
      <c r="AI293" s="15"/>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row>
    <row r="294" spans="1:76" ht="15">
      <c r="A294" s="155" t="s">
        <v>418</v>
      </c>
      <c r="B294" s="156"/>
      <c r="C294" s="80"/>
      <c r="D294" s="26">
        <v>1</v>
      </c>
      <c r="I294" s="174">
        <v>0.5</v>
      </c>
      <c r="AD294" s="46"/>
      <c r="AE294" s="66"/>
      <c r="AF294" s="21"/>
      <c r="AG294" s="15"/>
      <c r="AH294" s="15"/>
      <c r="AI294" s="15"/>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row>
    <row r="295" spans="1:76" ht="15">
      <c r="A295" s="155" t="s">
        <v>420</v>
      </c>
      <c r="B295" s="156"/>
      <c r="C295" s="80"/>
      <c r="D295" s="26">
        <v>1</v>
      </c>
      <c r="I295" s="174">
        <v>0.5</v>
      </c>
      <c r="AD295" s="46"/>
      <c r="AE295" s="66"/>
      <c r="AF295" s="21"/>
      <c r="AG295" s="15"/>
      <c r="AH295" s="15"/>
      <c r="AI295" s="15"/>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row>
    <row r="296" spans="1:76" ht="15">
      <c r="A296" s="155" t="s">
        <v>421</v>
      </c>
      <c r="B296" s="156">
        <v>1</v>
      </c>
      <c r="C296" s="80"/>
      <c r="D296" s="26">
        <v>1</v>
      </c>
      <c r="I296" s="174">
        <v>0.5</v>
      </c>
      <c r="P296" s="174">
        <v>1</v>
      </c>
      <c r="AD296" s="46"/>
      <c r="AE296" s="66"/>
      <c r="AF296" s="21"/>
      <c r="AG296" s="15"/>
      <c r="AH296" s="15"/>
      <c r="AI296" s="15"/>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row>
    <row r="297" spans="1:76" ht="15">
      <c r="A297" s="155" t="s">
        <v>421</v>
      </c>
      <c r="B297" s="156">
        <v>1</v>
      </c>
      <c r="C297" s="80"/>
      <c r="D297" s="26">
        <v>1</v>
      </c>
      <c r="I297" s="174">
        <v>0</v>
      </c>
      <c r="P297" s="174">
        <v>1</v>
      </c>
      <c r="AD297" s="46"/>
      <c r="AE297" s="66"/>
      <c r="AF297" s="21"/>
      <c r="AG297" s="15"/>
      <c r="AH297" s="15"/>
      <c r="AI297" s="15"/>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row>
    <row r="298" spans="1:76" ht="15">
      <c r="A298" s="155" t="s">
        <v>422</v>
      </c>
      <c r="B298" s="156"/>
      <c r="C298" s="80"/>
      <c r="D298" s="26">
        <v>1</v>
      </c>
      <c r="I298" s="174">
        <v>1</v>
      </c>
      <c r="AD298" s="46"/>
      <c r="AE298" s="66"/>
      <c r="AF298" s="21"/>
      <c r="AG298" s="15"/>
      <c r="AH298" s="15"/>
      <c r="AI298" s="15"/>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row>
    <row r="299" spans="1:76" ht="15">
      <c r="A299" s="155" t="s">
        <v>423</v>
      </c>
      <c r="B299" s="156"/>
      <c r="C299" s="80"/>
      <c r="D299" s="26">
        <v>1</v>
      </c>
      <c r="I299" s="174">
        <v>1</v>
      </c>
      <c r="AD299" s="46"/>
      <c r="AE299" s="66"/>
      <c r="AF299" s="21"/>
      <c r="AG299" s="15"/>
      <c r="AH299" s="15"/>
      <c r="AI299" s="15"/>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row>
    <row r="300" spans="1:76" ht="15">
      <c r="A300" s="155" t="s">
        <v>86</v>
      </c>
      <c r="B300" s="156"/>
      <c r="C300" s="80"/>
      <c r="D300" s="26">
        <v>1</v>
      </c>
      <c r="I300" s="174">
        <v>0.5</v>
      </c>
      <c r="AD300" s="46"/>
      <c r="AE300" s="66"/>
      <c r="AF300" s="21"/>
      <c r="AG300" s="15"/>
      <c r="AH300" s="15"/>
      <c r="AI300" s="15"/>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row>
    <row r="301" spans="1:76" ht="15">
      <c r="A301" s="157" t="s">
        <v>424</v>
      </c>
      <c r="B301" s="156"/>
      <c r="C301" s="80"/>
      <c r="D301" s="26">
        <v>1</v>
      </c>
      <c r="AD301" s="46"/>
      <c r="AE301" s="66"/>
      <c r="AF301" s="21"/>
      <c r="AG301" s="15"/>
      <c r="AH301" s="15"/>
      <c r="AI301" s="15"/>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row>
    <row r="302" spans="1:76" ht="15">
      <c r="A302" s="155" t="s">
        <v>120</v>
      </c>
      <c r="B302" s="156"/>
      <c r="C302" s="80"/>
      <c r="D302" s="26">
        <v>1</v>
      </c>
      <c r="I302" s="174">
        <v>1</v>
      </c>
      <c r="AD302" s="46"/>
      <c r="AE302" s="66"/>
      <c r="AF302" s="21"/>
      <c r="AG302" s="15"/>
      <c r="AH302" s="15"/>
      <c r="AI302" s="15"/>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row>
    <row r="303" spans="1:76" ht="15">
      <c r="A303" s="155" t="s">
        <v>425</v>
      </c>
      <c r="B303" s="156"/>
      <c r="C303" s="80"/>
      <c r="D303" s="26">
        <v>1</v>
      </c>
      <c r="I303" s="174">
        <v>0.5</v>
      </c>
      <c r="AD303" s="45"/>
      <c r="AE303" s="66"/>
      <c r="AF303" s="21"/>
      <c r="AG303" s="15"/>
      <c r="AH303" s="15"/>
      <c r="AI303" s="15"/>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row>
    <row r="304" spans="1:76" ht="15">
      <c r="A304" s="155" t="s">
        <v>426</v>
      </c>
      <c r="B304" s="156"/>
      <c r="C304" s="80"/>
      <c r="D304" s="26">
        <v>1</v>
      </c>
      <c r="I304" s="174">
        <v>0.5</v>
      </c>
      <c r="AD304" s="46"/>
      <c r="AE304" s="66"/>
      <c r="AF304" s="21"/>
      <c r="AG304" s="15"/>
      <c r="AH304" s="15"/>
      <c r="AI304" s="15"/>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row>
    <row r="305" spans="1:76" ht="15">
      <c r="A305" s="155" t="s">
        <v>134</v>
      </c>
      <c r="B305" s="156"/>
      <c r="C305" s="80"/>
      <c r="D305" s="26">
        <v>1</v>
      </c>
      <c r="I305" s="174">
        <v>0.5</v>
      </c>
      <c r="AD305" s="46"/>
      <c r="AE305" s="66"/>
      <c r="AF305" s="21"/>
      <c r="AG305" s="15"/>
      <c r="AH305" s="15"/>
      <c r="AI305" s="15"/>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row>
    <row r="306" spans="1:76" ht="15">
      <c r="A306" s="155" t="s">
        <v>135</v>
      </c>
      <c r="B306" s="156"/>
      <c r="C306" s="80"/>
      <c r="D306" s="26">
        <v>1</v>
      </c>
      <c r="I306" s="174">
        <v>1</v>
      </c>
      <c r="AD306" s="46"/>
      <c r="AE306" s="66"/>
      <c r="AF306" s="21"/>
      <c r="AG306" s="15"/>
      <c r="AH306" s="15"/>
      <c r="AI306" s="15"/>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row>
    <row r="307" spans="1:76" ht="15">
      <c r="A307" s="155" t="s">
        <v>427</v>
      </c>
      <c r="B307" s="156"/>
      <c r="C307" s="80"/>
      <c r="D307" s="26">
        <v>1</v>
      </c>
      <c r="I307" s="174">
        <v>0</v>
      </c>
      <c r="AD307" s="46"/>
      <c r="AE307" s="66"/>
      <c r="AF307" s="21"/>
      <c r="AG307" s="15"/>
      <c r="AH307" s="15"/>
      <c r="AI307" s="15"/>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row>
    <row r="308" spans="1:76" ht="15">
      <c r="A308" s="155" t="s">
        <v>428</v>
      </c>
      <c r="B308" s="156"/>
      <c r="C308" s="80"/>
      <c r="D308" s="26">
        <v>1</v>
      </c>
      <c r="I308" s="174">
        <v>0.5</v>
      </c>
      <c r="AD308" s="46"/>
      <c r="AE308" s="66"/>
      <c r="AF308" s="21"/>
      <c r="AG308" s="15"/>
      <c r="AH308" s="15"/>
      <c r="AI308" s="15"/>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row>
    <row r="309" spans="1:76" ht="15">
      <c r="A309" s="155" t="s">
        <v>429</v>
      </c>
      <c r="B309" s="156"/>
      <c r="C309" s="80"/>
      <c r="D309" s="26">
        <v>1</v>
      </c>
      <c r="I309" s="174">
        <v>1</v>
      </c>
      <c r="AD309" s="46"/>
      <c r="AE309" s="66"/>
      <c r="AF309" s="21"/>
      <c r="AG309" s="15"/>
      <c r="AH309" s="15"/>
      <c r="AI309" s="15"/>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row>
    <row r="310" spans="1:76" ht="15">
      <c r="A310" s="155" t="s">
        <v>215</v>
      </c>
      <c r="B310" s="156"/>
      <c r="C310" s="80"/>
      <c r="D310" s="26">
        <v>1</v>
      </c>
      <c r="I310" s="174">
        <v>1</v>
      </c>
      <c r="AD310" s="46"/>
      <c r="AE310" s="66"/>
      <c r="AF310" s="21"/>
      <c r="AG310" s="15"/>
      <c r="AH310" s="15"/>
      <c r="AI310" s="15"/>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row>
    <row r="311" spans="1:76" ht="15">
      <c r="A311" s="155" t="s">
        <v>430</v>
      </c>
      <c r="B311" s="156"/>
      <c r="C311" s="80"/>
      <c r="D311" s="26">
        <v>1</v>
      </c>
      <c r="I311" s="174">
        <v>1</v>
      </c>
      <c r="AD311" s="46"/>
      <c r="AE311" s="66"/>
      <c r="AF311" s="21"/>
      <c r="AG311" s="15"/>
      <c r="AH311" s="15"/>
      <c r="AI311" s="15"/>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row>
    <row r="312" spans="1:76" ht="15">
      <c r="A312" s="87"/>
      <c r="B312" s="87"/>
      <c r="C312" s="87"/>
      <c r="D312" s="26" t="s">
        <v>47</v>
      </c>
      <c r="AD312" s="61"/>
      <c r="AE312" s="66"/>
      <c r="AF312" s="14"/>
      <c r="AG312" s="15"/>
      <c r="AH312" s="15"/>
      <c r="AI312" s="15"/>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row>
    <row r="313" spans="1:76" ht="15">
      <c r="A313" s="47"/>
      <c r="B313" s="47"/>
      <c r="C313" s="136"/>
      <c r="D313" s="47" t="s">
        <v>47</v>
      </c>
      <c r="E313" s="40"/>
      <c r="F313" s="40"/>
      <c r="G313" s="40"/>
      <c r="H313" s="40"/>
      <c r="I313" s="40"/>
      <c r="J313" s="40"/>
      <c r="K313" s="40"/>
      <c r="L313" s="40"/>
      <c r="M313" s="40"/>
      <c r="N313" s="40"/>
      <c r="O313" s="40"/>
      <c r="P313" s="40"/>
      <c r="Q313" s="40"/>
      <c r="R313" s="40"/>
      <c r="S313" s="40"/>
      <c r="T313" s="40"/>
      <c r="U313" s="40"/>
      <c r="V313" s="40"/>
      <c r="W313" s="40"/>
      <c r="X313" s="40"/>
      <c r="Y313" s="40"/>
      <c r="Z313" s="40"/>
      <c r="AA313" s="40"/>
      <c r="AB313" s="40"/>
      <c r="AC313" s="40"/>
      <c r="AD313" s="62"/>
      <c r="AE313" s="66"/>
      <c r="AF313" s="30"/>
      <c r="AG313" s="15"/>
      <c r="AH313" s="15"/>
      <c r="AI313" s="15"/>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row>
    <row r="314" spans="1:76" ht="18" customHeight="1">
      <c r="A314" s="70" t="s">
        <v>79</v>
      </c>
      <c r="B314" s="70"/>
      <c r="C314" s="135"/>
      <c r="D314" s="76"/>
      <c r="AD314" s="62"/>
      <c r="AE314" s="66"/>
      <c r="AF314" s="30"/>
      <c r="AG314" s="15"/>
      <c r="AH314" s="15"/>
      <c r="AI314" s="15"/>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row>
    <row r="315" spans="1:76" ht="18" customHeight="1">
      <c r="A315" s="90">
        <f>+'RESUM MENSUAL VIDRE'!F17</f>
        <v>21496</v>
      </c>
      <c r="B315" s="91"/>
      <c r="C315" s="134"/>
      <c r="D315" s="76"/>
      <c r="AC315" s="30"/>
      <c r="AD315" s="62"/>
      <c r="AE315" s="66"/>
      <c r="AF315" s="30"/>
      <c r="AG315" s="15"/>
      <c r="AH315" s="15"/>
      <c r="AI315" s="15"/>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row>
    <row r="316" spans="1:76" ht="14.25" customHeight="1">
      <c r="A316" s="12" t="s">
        <v>53</v>
      </c>
      <c r="B316" s="68"/>
      <c r="C316" s="68"/>
      <c r="D316" s="76"/>
      <c r="E316">
        <f aca="true" t="shared" si="17" ref="E316:W316">E7</f>
        <v>1</v>
      </c>
      <c r="F316">
        <f t="shared" si="17"/>
        <v>2</v>
      </c>
      <c r="G316">
        <f t="shared" si="17"/>
        <v>3</v>
      </c>
      <c r="H316">
        <f t="shared" si="17"/>
        <v>6</v>
      </c>
      <c r="I316">
        <f t="shared" si="17"/>
        <v>7</v>
      </c>
      <c r="J316">
        <f t="shared" si="17"/>
        <v>8</v>
      </c>
      <c r="K316">
        <f t="shared" si="17"/>
        <v>9</v>
      </c>
      <c r="L316">
        <f t="shared" si="17"/>
        <v>12</v>
      </c>
      <c r="M316">
        <f t="shared" si="17"/>
        <v>13</v>
      </c>
      <c r="N316">
        <f t="shared" si="17"/>
        <v>15</v>
      </c>
      <c r="O316">
        <f t="shared" si="17"/>
        <v>16</v>
      </c>
      <c r="P316">
        <f t="shared" si="17"/>
        <v>19</v>
      </c>
      <c r="Q316">
        <f t="shared" si="17"/>
        <v>20</v>
      </c>
      <c r="R316">
        <f t="shared" si="17"/>
        <v>21</v>
      </c>
      <c r="S316">
        <f t="shared" si="17"/>
        <v>23</v>
      </c>
      <c r="T316">
        <f t="shared" si="17"/>
        <v>26</v>
      </c>
      <c r="U316">
        <f t="shared" si="17"/>
        <v>27</v>
      </c>
      <c r="V316">
        <f t="shared" si="17"/>
        <v>28</v>
      </c>
      <c r="W316">
        <f t="shared" si="17"/>
        <v>30</v>
      </c>
      <c r="X316">
        <f aca="true" t="shared" si="18" ref="X316:AC316">X7</f>
        <v>0</v>
      </c>
      <c r="Y316">
        <f t="shared" si="18"/>
        <v>0</v>
      </c>
      <c r="Z316">
        <f t="shared" si="18"/>
        <v>0</v>
      </c>
      <c r="AA316">
        <f t="shared" si="18"/>
        <v>0</v>
      </c>
      <c r="AB316">
        <f t="shared" si="18"/>
        <v>0</v>
      </c>
      <c r="AC316">
        <f t="shared" si="18"/>
        <v>0</v>
      </c>
      <c r="AD316" s="45"/>
      <c r="AE316" s="66"/>
      <c r="AF316" s="30"/>
      <c r="AG316" s="15"/>
      <c r="AH316" s="15"/>
      <c r="AI316" s="15"/>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row>
    <row r="317" spans="1:76" ht="15">
      <c r="A317" s="155" t="s">
        <v>105</v>
      </c>
      <c r="B317" s="156">
        <v>1</v>
      </c>
      <c r="C317" s="80"/>
      <c r="D317" s="26">
        <v>1</v>
      </c>
      <c r="L317" s="174">
        <v>0.5</v>
      </c>
      <c r="S317" s="174">
        <v>1</v>
      </c>
      <c r="AE317" s="66"/>
      <c r="AF317" s="14"/>
      <c r="AG317" s="15"/>
      <c r="AH317" s="15"/>
      <c r="AI317" s="15"/>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row>
    <row r="318" spans="1:76" ht="15">
      <c r="A318" s="155" t="s">
        <v>137</v>
      </c>
      <c r="B318" s="156">
        <v>1</v>
      </c>
      <c r="C318" s="80"/>
      <c r="D318" s="26">
        <v>1</v>
      </c>
      <c r="L318" s="174">
        <v>1</v>
      </c>
      <c r="S318" s="174">
        <v>1</v>
      </c>
      <c r="AE318" s="66"/>
      <c r="AF318" s="14"/>
      <c r="AG318" s="15"/>
      <c r="AH318" s="15"/>
      <c r="AI318" s="15"/>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row>
    <row r="319" spans="1:76" ht="15">
      <c r="A319" s="155" t="s">
        <v>236</v>
      </c>
      <c r="B319" s="156">
        <v>1</v>
      </c>
      <c r="C319" s="80"/>
      <c r="D319" s="26">
        <v>1</v>
      </c>
      <c r="L319" s="174">
        <v>0.5</v>
      </c>
      <c r="AE319" s="66"/>
      <c r="AF319" s="14"/>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row>
    <row r="320" spans="1:76" ht="15">
      <c r="A320" s="155" t="s">
        <v>431</v>
      </c>
      <c r="B320" s="156"/>
      <c r="C320" s="80"/>
      <c r="D320" s="26">
        <v>1</v>
      </c>
      <c r="L320" s="174">
        <v>0.5</v>
      </c>
      <c r="AE320" s="66"/>
      <c r="AF320" s="14"/>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row>
    <row r="321" spans="1:76" ht="15">
      <c r="A321" s="155" t="s">
        <v>106</v>
      </c>
      <c r="B321" s="156">
        <v>1</v>
      </c>
      <c r="C321" s="80"/>
      <c r="D321" s="26">
        <v>1</v>
      </c>
      <c r="L321" s="174">
        <v>0.5</v>
      </c>
      <c r="S321" s="174">
        <v>1</v>
      </c>
      <c r="AE321" s="66"/>
      <c r="AF321" s="14"/>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row>
    <row r="322" spans="1:76" ht="15">
      <c r="A322" s="155" t="s">
        <v>432</v>
      </c>
      <c r="B322" s="156"/>
      <c r="C322" s="80"/>
      <c r="D322" s="26">
        <v>1</v>
      </c>
      <c r="L322" s="174">
        <v>0</v>
      </c>
      <c r="AE322" s="66"/>
      <c r="AF322" s="14"/>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row>
    <row r="323" spans="1:76" ht="15">
      <c r="A323" s="155" t="s">
        <v>433</v>
      </c>
      <c r="B323" s="156">
        <v>1</v>
      </c>
      <c r="C323" s="80"/>
      <c r="D323" s="26">
        <v>1</v>
      </c>
      <c r="L323" s="174">
        <v>1</v>
      </c>
      <c r="AE323" s="66"/>
      <c r="AF323" s="14"/>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row>
    <row r="324" spans="1:76" ht="15">
      <c r="A324" s="155" t="s">
        <v>202</v>
      </c>
      <c r="B324" s="156"/>
      <c r="C324" s="80"/>
      <c r="D324" s="26">
        <v>1</v>
      </c>
      <c r="L324" s="174">
        <v>1</v>
      </c>
      <c r="AE324" s="66"/>
      <c r="AF324" s="14"/>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row>
    <row r="325" spans="1:76" ht="15">
      <c r="A325" s="155" t="s">
        <v>107</v>
      </c>
      <c r="B325" s="156"/>
      <c r="C325" s="80"/>
      <c r="D325" s="26">
        <v>1</v>
      </c>
      <c r="L325" s="174">
        <v>0.5</v>
      </c>
      <c r="AE325" s="66"/>
      <c r="AF325" s="14"/>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row>
    <row r="326" spans="1:76" ht="15">
      <c r="A326" s="155" t="s">
        <v>80</v>
      </c>
      <c r="B326" s="156">
        <v>1</v>
      </c>
      <c r="C326" s="80"/>
      <c r="D326" s="26">
        <v>1</v>
      </c>
      <c r="L326" s="174">
        <v>1</v>
      </c>
      <c r="S326" s="174">
        <v>1</v>
      </c>
      <c r="AE326" s="66"/>
      <c r="AF326" s="14"/>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row>
    <row r="327" spans="1:76" ht="15">
      <c r="A327" s="155" t="s">
        <v>624</v>
      </c>
      <c r="B327" s="156"/>
      <c r="C327" s="80"/>
      <c r="D327" s="26">
        <v>1</v>
      </c>
      <c r="L327" s="174">
        <v>1</v>
      </c>
      <c r="AE327" s="66"/>
      <c r="AF327" s="14"/>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row>
    <row r="328" spans="1:76" ht="15">
      <c r="A328" s="155" t="s">
        <v>434</v>
      </c>
      <c r="B328" s="156">
        <v>1</v>
      </c>
      <c r="C328" s="80"/>
      <c r="D328" s="26">
        <v>1</v>
      </c>
      <c r="L328" s="174">
        <v>0.5</v>
      </c>
      <c r="AE328" s="66"/>
      <c r="AF328" s="14"/>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row>
    <row r="329" spans="1:76" ht="15.75" customHeight="1">
      <c r="A329" s="155" t="s">
        <v>435</v>
      </c>
      <c r="B329" s="156">
        <v>1</v>
      </c>
      <c r="C329" s="80"/>
      <c r="D329" s="26">
        <v>1</v>
      </c>
      <c r="L329" s="174">
        <v>1</v>
      </c>
      <c r="S329" s="174">
        <v>1</v>
      </c>
      <c r="AE329" s="66"/>
      <c r="AF329" s="14"/>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row>
    <row r="330" spans="1:76" ht="15">
      <c r="A330" s="155" t="s">
        <v>436</v>
      </c>
      <c r="B330" s="156"/>
      <c r="C330" s="80"/>
      <c r="D330" s="26">
        <v>1</v>
      </c>
      <c r="L330" s="174">
        <v>1</v>
      </c>
      <c r="AE330" s="66"/>
      <c r="AF330" s="14"/>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row>
    <row r="331" spans="1:76" ht="15">
      <c r="A331" s="155" t="s">
        <v>437</v>
      </c>
      <c r="B331" s="156"/>
      <c r="C331" s="80"/>
      <c r="D331" s="26">
        <v>1</v>
      </c>
      <c r="L331" s="174">
        <v>1</v>
      </c>
      <c r="AE331" s="66"/>
      <c r="AF331" s="14"/>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row>
    <row r="332" spans="1:76" ht="15">
      <c r="A332" s="155" t="s">
        <v>77</v>
      </c>
      <c r="B332" s="156">
        <v>1</v>
      </c>
      <c r="C332" s="80"/>
      <c r="D332" s="26">
        <v>1</v>
      </c>
      <c r="L332" s="174">
        <v>0.5</v>
      </c>
      <c r="AE332" s="66"/>
      <c r="AF332" s="14"/>
      <c r="AG332"/>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row>
    <row r="333" spans="1:76" ht="15">
      <c r="A333" s="155" t="s">
        <v>108</v>
      </c>
      <c r="B333" s="156"/>
      <c r="C333" s="80"/>
      <c r="D333" s="26">
        <v>1</v>
      </c>
      <c r="L333" s="174">
        <v>1</v>
      </c>
      <c r="AE333" s="66"/>
      <c r="AF333" s="14"/>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row>
    <row r="334" spans="1:76" ht="15">
      <c r="A334" s="155" t="s">
        <v>87</v>
      </c>
      <c r="B334" s="156">
        <v>1</v>
      </c>
      <c r="C334" s="80"/>
      <c r="D334" s="26">
        <v>1</v>
      </c>
      <c r="L334" s="174">
        <v>0.5</v>
      </c>
      <c r="AE334" s="66"/>
      <c r="AF334" s="14"/>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row>
    <row r="335" spans="1:76" ht="15">
      <c r="A335" s="155" t="s">
        <v>88</v>
      </c>
      <c r="B335" s="156">
        <v>1</v>
      </c>
      <c r="C335" s="80"/>
      <c r="D335" s="26">
        <v>1</v>
      </c>
      <c r="L335" s="174">
        <v>0.5</v>
      </c>
      <c r="S335" s="174">
        <v>1</v>
      </c>
      <c r="AE335" s="66"/>
      <c r="AF335" s="14"/>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row>
    <row r="336" spans="1:76" ht="15">
      <c r="A336" s="155" t="s">
        <v>438</v>
      </c>
      <c r="B336" s="156">
        <v>1</v>
      </c>
      <c r="C336" s="80"/>
      <c r="D336" s="26">
        <v>1</v>
      </c>
      <c r="AE336" s="66"/>
      <c r="AF336" s="14"/>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row>
    <row r="337" spans="1:76" ht="15">
      <c r="A337" s="155" t="s">
        <v>439</v>
      </c>
      <c r="B337" s="156"/>
      <c r="C337" s="80"/>
      <c r="D337" s="26">
        <v>1</v>
      </c>
      <c r="L337" s="174">
        <v>0.5</v>
      </c>
      <c r="AE337" s="66"/>
      <c r="AF337" s="14"/>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row>
    <row r="338" spans="1:76" ht="15">
      <c r="A338" s="155" t="s">
        <v>109</v>
      </c>
      <c r="B338" s="156"/>
      <c r="C338" s="80"/>
      <c r="D338" s="26">
        <v>1</v>
      </c>
      <c r="L338" s="174">
        <v>0</v>
      </c>
      <c r="AE338" s="66"/>
      <c r="AF338" s="14"/>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row>
    <row r="339" spans="1:76" ht="15">
      <c r="A339" s="155" t="s">
        <v>110</v>
      </c>
      <c r="B339" s="156"/>
      <c r="C339" s="80"/>
      <c r="D339" s="26">
        <v>1</v>
      </c>
      <c r="L339" s="174">
        <v>0.5</v>
      </c>
      <c r="AE339" s="66"/>
      <c r="AF339" s="14"/>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row>
    <row r="340" spans="1:76" ht="15">
      <c r="A340" s="155" t="s">
        <v>440</v>
      </c>
      <c r="B340" s="156">
        <v>1</v>
      </c>
      <c r="C340" s="80"/>
      <c r="D340" s="26">
        <v>1</v>
      </c>
      <c r="L340" s="174">
        <v>1</v>
      </c>
      <c r="AE340" s="66"/>
      <c r="AF340" s="14"/>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row>
    <row r="341" spans="1:76" ht="15">
      <c r="A341" s="155" t="s">
        <v>441</v>
      </c>
      <c r="B341" s="156">
        <v>1</v>
      </c>
      <c r="C341" s="80"/>
      <c r="D341" s="26">
        <v>1</v>
      </c>
      <c r="L341" s="174">
        <v>1</v>
      </c>
      <c r="AE341" s="66"/>
      <c r="AF341" s="14"/>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row>
    <row r="342" spans="1:76" ht="15">
      <c r="A342" s="155" t="s">
        <v>442</v>
      </c>
      <c r="B342" s="156"/>
      <c r="C342" s="80"/>
      <c r="D342" s="26">
        <v>1</v>
      </c>
      <c r="L342" s="174">
        <v>1</v>
      </c>
      <c r="AE342" s="66"/>
      <c r="AF342" s="14"/>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row>
    <row r="343" spans="1:76" ht="15">
      <c r="A343" s="155" t="s">
        <v>443</v>
      </c>
      <c r="B343" s="156"/>
      <c r="C343" s="80"/>
      <c r="D343" s="26">
        <v>1</v>
      </c>
      <c r="L343" s="174">
        <v>0.5</v>
      </c>
      <c r="AE343" s="66"/>
      <c r="AF343" s="14"/>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row>
    <row r="344" spans="1:76" ht="15">
      <c r="A344" s="155" t="s">
        <v>444</v>
      </c>
      <c r="B344" s="156"/>
      <c r="C344" s="80"/>
      <c r="D344" s="26">
        <v>1</v>
      </c>
      <c r="L344" s="174">
        <v>0.5</v>
      </c>
      <c r="AE344" s="66"/>
      <c r="AF344" s="14"/>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row>
    <row r="345" spans="1:76" ht="15">
      <c r="A345" s="155" t="s">
        <v>124</v>
      </c>
      <c r="B345" s="156"/>
      <c r="C345" s="80"/>
      <c r="D345" s="26">
        <v>1</v>
      </c>
      <c r="L345" s="174">
        <v>0.5</v>
      </c>
      <c r="AE345" s="66"/>
      <c r="AF345" s="14"/>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row>
    <row r="346" spans="1:76" ht="15">
      <c r="A346" s="155" t="s">
        <v>445</v>
      </c>
      <c r="B346" s="156"/>
      <c r="C346" s="80"/>
      <c r="D346" s="26">
        <v>1</v>
      </c>
      <c r="L346" s="174">
        <v>0.5</v>
      </c>
      <c r="AE346" s="66"/>
      <c r="AF346" s="14"/>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row>
    <row r="347" spans="1:76" ht="15">
      <c r="A347" s="155" t="s">
        <v>446</v>
      </c>
      <c r="B347" s="156"/>
      <c r="C347" s="80"/>
      <c r="D347" s="26">
        <v>1</v>
      </c>
      <c r="L347" s="174">
        <v>0.5</v>
      </c>
      <c r="AE347" s="66"/>
      <c r="AF347" s="14"/>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row>
    <row r="348" spans="1:76" ht="15">
      <c r="A348" s="155" t="s">
        <v>447</v>
      </c>
      <c r="B348" s="156"/>
      <c r="C348" s="80"/>
      <c r="D348" s="26">
        <v>1</v>
      </c>
      <c r="L348" s="174">
        <v>0.5</v>
      </c>
      <c r="AE348" s="66"/>
      <c r="AF348" s="14"/>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row>
    <row r="349" spans="1:76" ht="15">
      <c r="A349" s="155" t="s">
        <v>111</v>
      </c>
      <c r="B349" s="156"/>
      <c r="C349" s="80"/>
      <c r="D349" s="26">
        <v>1</v>
      </c>
      <c r="L349" s="174">
        <v>0.5</v>
      </c>
      <c r="AE349" s="66"/>
      <c r="AF349" s="14"/>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row>
    <row r="350" spans="1:76" ht="15">
      <c r="A350" s="155" t="s">
        <v>448</v>
      </c>
      <c r="B350" s="156"/>
      <c r="C350" s="80"/>
      <c r="D350" s="26">
        <v>1</v>
      </c>
      <c r="L350" s="174">
        <v>0.5</v>
      </c>
      <c r="AE350" s="66"/>
      <c r="AF350" s="14"/>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row>
    <row r="351" spans="1:76" ht="15">
      <c r="A351" s="155" t="s">
        <v>449</v>
      </c>
      <c r="B351" s="156"/>
      <c r="C351" s="80"/>
      <c r="D351" s="26">
        <v>1</v>
      </c>
      <c r="L351" s="174">
        <v>0.5</v>
      </c>
      <c r="AE351" s="66"/>
      <c r="AF351" s="14"/>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row>
    <row r="352" spans="1:76" ht="15">
      <c r="A352" s="155" t="s">
        <v>625</v>
      </c>
      <c r="B352" s="156"/>
      <c r="C352" s="80"/>
      <c r="D352" s="26">
        <v>1</v>
      </c>
      <c r="L352" s="174">
        <v>0</v>
      </c>
      <c r="AE352" s="66"/>
      <c r="AF352" s="14"/>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row>
    <row r="353" spans="1:76" ht="15">
      <c r="A353" s="155" t="s">
        <v>450</v>
      </c>
      <c r="B353" s="156"/>
      <c r="C353" s="80"/>
      <c r="D353" s="26">
        <v>1</v>
      </c>
      <c r="AE353" s="66"/>
      <c r="AF353" s="14"/>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row>
    <row r="354" spans="1:76" ht="15">
      <c r="A354" s="155" t="s">
        <v>451</v>
      </c>
      <c r="B354" s="156"/>
      <c r="C354" s="80"/>
      <c r="D354" s="26">
        <v>1</v>
      </c>
      <c r="L354" s="174">
        <v>0</v>
      </c>
      <c r="AE354" s="66"/>
      <c r="AF354" s="14"/>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row>
    <row r="355" spans="1:76" ht="15">
      <c r="A355" s="155" t="s">
        <v>452</v>
      </c>
      <c r="B355" s="156"/>
      <c r="C355" s="80"/>
      <c r="D355" s="26">
        <v>1</v>
      </c>
      <c r="L355" s="174">
        <v>0.5</v>
      </c>
      <c r="AE355" s="66"/>
      <c r="AF355" s="14"/>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row>
    <row r="356" spans="1:76" ht="15">
      <c r="A356" s="155" t="s">
        <v>453</v>
      </c>
      <c r="B356" s="156"/>
      <c r="C356" s="80"/>
      <c r="D356" s="26">
        <v>1</v>
      </c>
      <c r="L356" s="174">
        <v>0.5</v>
      </c>
      <c r="AE356" s="66"/>
      <c r="AF356" s="14"/>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row>
    <row r="357" spans="1:76" ht="15">
      <c r="A357" s="155" t="s">
        <v>454</v>
      </c>
      <c r="B357" s="156"/>
      <c r="C357" s="80"/>
      <c r="D357" s="26">
        <v>1</v>
      </c>
      <c r="L357" s="174">
        <v>0.5</v>
      </c>
      <c r="AE357" s="66"/>
      <c r="AF357" s="14"/>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row>
    <row r="358" spans="1:76" ht="15">
      <c r="A358" s="155" t="s">
        <v>121</v>
      </c>
      <c r="B358" s="156">
        <v>1</v>
      </c>
      <c r="C358" s="80"/>
      <c r="D358" s="26">
        <v>1</v>
      </c>
      <c r="L358" s="174">
        <v>1</v>
      </c>
      <c r="S358" s="174">
        <v>1</v>
      </c>
      <c r="AE358" s="66"/>
      <c r="AF358" s="14"/>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row>
    <row r="359" spans="1:76" ht="15">
      <c r="A359" s="155" t="s">
        <v>455</v>
      </c>
      <c r="B359" s="156"/>
      <c r="C359" s="80"/>
      <c r="D359" s="26">
        <v>1</v>
      </c>
      <c r="L359" s="174">
        <v>1</v>
      </c>
      <c r="AE359" s="66"/>
      <c r="AF359" s="14"/>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row>
    <row r="360" spans="1:76" ht="15">
      <c r="A360" s="155" t="s">
        <v>456</v>
      </c>
      <c r="B360" s="156"/>
      <c r="C360" s="80"/>
      <c r="D360" s="26">
        <v>1</v>
      </c>
      <c r="L360" s="174">
        <v>0.5</v>
      </c>
      <c r="AE360" s="66"/>
      <c r="AF360" s="14"/>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row>
    <row r="361" spans="1:76" ht="15">
      <c r="A361" s="155" t="s">
        <v>457</v>
      </c>
      <c r="B361" s="156"/>
      <c r="C361" s="80"/>
      <c r="D361" s="26">
        <v>1</v>
      </c>
      <c r="L361" s="174">
        <v>1</v>
      </c>
      <c r="AE361" s="66"/>
      <c r="AF361" s="14"/>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row>
    <row r="362" spans="1:76" ht="15">
      <c r="A362" s="155" t="s">
        <v>458</v>
      </c>
      <c r="B362" s="156"/>
      <c r="C362" s="80"/>
      <c r="D362" s="26">
        <v>1</v>
      </c>
      <c r="L362" s="174">
        <v>0.5</v>
      </c>
      <c r="AE362" s="66"/>
      <c r="AF362" s="14"/>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row>
    <row r="363" spans="1:76" ht="15">
      <c r="A363" s="155" t="s">
        <v>459</v>
      </c>
      <c r="B363" s="156"/>
      <c r="C363" s="80"/>
      <c r="D363" s="26">
        <v>1</v>
      </c>
      <c r="L363" s="174">
        <v>1</v>
      </c>
      <c r="AE363" s="66"/>
      <c r="AF363" s="14"/>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row>
    <row r="364" spans="1:76" ht="15">
      <c r="A364" s="155" t="s">
        <v>460</v>
      </c>
      <c r="B364" s="156"/>
      <c r="C364" s="80"/>
      <c r="D364" s="26">
        <v>1</v>
      </c>
      <c r="L364" s="174">
        <v>0</v>
      </c>
      <c r="AE364" s="66"/>
      <c r="AF364" s="14"/>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row>
    <row r="365" spans="1:76" ht="15">
      <c r="A365" s="155" t="s">
        <v>138</v>
      </c>
      <c r="B365" s="156">
        <v>1</v>
      </c>
      <c r="C365" s="80"/>
      <c r="D365" s="26">
        <v>1</v>
      </c>
      <c r="L365" s="174">
        <v>0.5</v>
      </c>
      <c r="AE365" s="66"/>
      <c r="AF365" s="14"/>
      <c r="AG365" s="15"/>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row>
    <row r="366" spans="1:76" ht="15">
      <c r="A366" s="155" t="s">
        <v>461</v>
      </c>
      <c r="B366" s="156"/>
      <c r="C366" s="80"/>
      <c r="D366" s="26">
        <v>1</v>
      </c>
      <c r="L366" s="174">
        <v>0</v>
      </c>
      <c r="AE366" s="66"/>
      <c r="AF366" s="14"/>
      <c r="AG366" s="15"/>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row>
    <row r="367" spans="1:76" ht="15">
      <c r="A367" s="41"/>
      <c r="B367" s="82"/>
      <c r="C367" s="82"/>
      <c r="D367" s="26"/>
      <c r="AE367" s="66"/>
      <c r="AF367" s="14"/>
      <c r="AG367" s="15"/>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row>
    <row r="368" spans="1:76" ht="15">
      <c r="A368" s="30"/>
      <c r="B368" s="30"/>
      <c r="C368" s="137"/>
      <c r="D368" s="30"/>
      <c r="AE368" s="66"/>
      <c r="AF368" s="30"/>
      <c r="AG368" s="15"/>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row>
    <row r="369" spans="1:76" ht="15">
      <c r="A369" s="47"/>
      <c r="B369" s="47"/>
      <c r="C369" s="47"/>
      <c r="D369" s="47"/>
      <c r="E369" s="40"/>
      <c r="F369" s="40"/>
      <c r="G369" s="40"/>
      <c r="H369" s="40"/>
      <c r="I369" s="40"/>
      <c r="J369" s="40"/>
      <c r="K369" s="40"/>
      <c r="L369" s="40"/>
      <c r="M369" s="40"/>
      <c r="N369" s="40"/>
      <c r="O369" s="40"/>
      <c r="P369" s="40"/>
      <c r="Q369" s="40"/>
      <c r="R369" s="40"/>
      <c r="S369" s="40"/>
      <c r="T369" s="40"/>
      <c r="U369" s="40"/>
      <c r="V369" s="40"/>
      <c r="W369" s="40"/>
      <c r="X369" s="40"/>
      <c r="Y369" s="40"/>
      <c r="Z369" s="40"/>
      <c r="AA369" s="40"/>
      <c r="AB369" s="40"/>
      <c r="AC369" s="40"/>
      <c r="AE369" s="66"/>
      <c r="AF369" s="30"/>
      <c r="AG369" s="15"/>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row>
    <row r="370" spans="1:76" ht="18">
      <c r="A370" s="70" t="s">
        <v>62</v>
      </c>
      <c r="B370" s="70"/>
      <c r="C370" s="135"/>
      <c r="D370" s="26" t="s">
        <v>47</v>
      </c>
      <c r="AC370" s="14"/>
      <c r="AD370" s="61"/>
      <c r="AE370" s="66"/>
      <c r="AF370" s="14"/>
      <c r="AG370" s="25"/>
      <c r="AH370" s="8"/>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row>
    <row r="371" spans="1:76" ht="18">
      <c r="A371" s="90">
        <f>+'RESUM MENSUAL VIDRE'!F18</f>
        <v>8658</v>
      </c>
      <c r="B371" s="91"/>
      <c r="C371" s="134"/>
      <c r="D371" s="26"/>
      <c r="AC371" s="14"/>
      <c r="AD371" s="61"/>
      <c r="AE371" s="66"/>
      <c r="AF371" s="14"/>
      <c r="AG371" s="25"/>
      <c r="AH371" s="8"/>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row>
    <row r="372" spans="1:76" ht="15">
      <c r="A372" s="12" t="s">
        <v>53</v>
      </c>
      <c r="B372" s="68"/>
      <c r="C372" s="68"/>
      <c r="D372" s="26" t="s">
        <v>47</v>
      </c>
      <c r="E372">
        <f aca="true" t="shared" si="19" ref="E372:W372">E7</f>
        <v>1</v>
      </c>
      <c r="F372">
        <f t="shared" si="19"/>
        <v>2</v>
      </c>
      <c r="G372">
        <f t="shared" si="19"/>
        <v>3</v>
      </c>
      <c r="H372">
        <f t="shared" si="19"/>
        <v>6</v>
      </c>
      <c r="I372">
        <f t="shared" si="19"/>
        <v>7</v>
      </c>
      <c r="J372">
        <f t="shared" si="19"/>
        <v>8</v>
      </c>
      <c r="K372">
        <f t="shared" si="19"/>
        <v>9</v>
      </c>
      <c r="L372">
        <f t="shared" si="19"/>
        <v>12</v>
      </c>
      <c r="M372">
        <f t="shared" si="19"/>
        <v>13</v>
      </c>
      <c r="N372">
        <f t="shared" si="19"/>
        <v>15</v>
      </c>
      <c r="O372">
        <f t="shared" si="19"/>
        <v>16</v>
      </c>
      <c r="P372">
        <f t="shared" si="19"/>
        <v>19</v>
      </c>
      <c r="Q372">
        <f t="shared" si="19"/>
        <v>20</v>
      </c>
      <c r="R372">
        <f t="shared" si="19"/>
        <v>21</v>
      </c>
      <c r="S372">
        <f t="shared" si="19"/>
        <v>23</v>
      </c>
      <c r="T372">
        <f t="shared" si="19"/>
        <v>26</v>
      </c>
      <c r="U372">
        <f t="shared" si="19"/>
        <v>27</v>
      </c>
      <c r="V372">
        <f t="shared" si="19"/>
        <v>28</v>
      </c>
      <c r="W372">
        <f t="shared" si="19"/>
        <v>30</v>
      </c>
      <c r="X372">
        <f aca="true" t="shared" si="20" ref="X372:AC372">X7</f>
        <v>0</v>
      </c>
      <c r="Y372">
        <f t="shared" si="20"/>
        <v>0</v>
      </c>
      <c r="Z372">
        <f t="shared" si="20"/>
        <v>0</v>
      </c>
      <c r="AA372">
        <f t="shared" si="20"/>
        <v>0</v>
      </c>
      <c r="AB372">
        <f t="shared" si="20"/>
        <v>0</v>
      </c>
      <c r="AC372">
        <f t="shared" si="20"/>
        <v>0</v>
      </c>
      <c r="AD372" s="45"/>
      <c r="AE372" s="66"/>
      <c r="AF372" s="15"/>
      <c r="AG372" s="15"/>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row>
    <row r="373" spans="1:76" ht="15">
      <c r="A373" s="155" t="s">
        <v>233</v>
      </c>
      <c r="B373" s="156">
        <v>1</v>
      </c>
      <c r="C373" s="80"/>
      <c r="D373" s="26">
        <v>1</v>
      </c>
      <c r="J373" s="174">
        <v>1</v>
      </c>
      <c r="AC373" s="21"/>
      <c r="AD373" s="46"/>
      <c r="AE373" s="66"/>
      <c r="AF373" s="14"/>
      <c r="AG373" s="15"/>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row>
    <row r="374" spans="1:76" ht="15">
      <c r="A374" s="155" t="s">
        <v>462</v>
      </c>
      <c r="B374" s="156">
        <v>1</v>
      </c>
      <c r="C374" s="80"/>
      <c r="D374" s="26">
        <v>1</v>
      </c>
      <c r="J374" s="174">
        <v>1</v>
      </c>
      <c r="AC374" s="21"/>
      <c r="AD374" s="46"/>
      <c r="AE374" s="66"/>
      <c r="AF374" s="14"/>
      <c r="AG374" s="15"/>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row>
    <row r="375" spans="1:76" ht="15">
      <c r="A375" s="155" t="s">
        <v>463</v>
      </c>
      <c r="B375" s="156">
        <v>1</v>
      </c>
      <c r="C375" s="80"/>
      <c r="D375" s="26">
        <v>1</v>
      </c>
      <c r="J375" s="174">
        <v>0.5</v>
      </c>
      <c r="AC375" s="21"/>
      <c r="AD375" s="46"/>
      <c r="AE375" s="66"/>
      <c r="AF375" s="14"/>
      <c r="AG375" s="15"/>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row>
    <row r="376" spans="1:76" ht="15">
      <c r="A376" s="155" t="s">
        <v>89</v>
      </c>
      <c r="B376" s="156">
        <v>1</v>
      </c>
      <c r="C376" s="80"/>
      <c r="D376" s="26">
        <v>1</v>
      </c>
      <c r="J376" s="174">
        <v>1</v>
      </c>
      <c r="AC376" s="21"/>
      <c r="AD376" s="46"/>
      <c r="AE376" s="66"/>
      <c r="AF376" s="14"/>
      <c r="AG376" s="15"/>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row>
    <row r="377" spans="1:76" ht="15">
      <c r="A377" s="155" t="s">
        <v>464</v>
      </c>
      <c r="B377" s="156"/>
      <c r="C377" s="80"/>
      <c r="D377" s="26">
        <v>1</v>
      </c>
      <c r="J377" s="174">
        <v>0</v>
      </c>
      <c r="AC377" s="21"/>
      <c r="AD377" s="46"/>
      <c r="AE377" s="66"/>
      <c r="AF377" s="14"/>
      <c r="AG377" s="15"/>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row>
    <row r="378" spans="1:76" ht="15">
      <c r="A378" s="155" t="s">
        <v>595</v>
      </c>
      <c r="B378" s="156">
        <v>1</v>
      </c>
      <c r="C378" s="80"/>
      <c r="D378" s="26">
        <v>1</v>
      </c>
      <c r="J378" s="174">
        <v>1</v>
      </c>
      <c r="AC378" s="21"/>
      <c r="AD378" s="46"/>
      <c r="AE378" s="66"/>
      <c r="AF378" s="14"/>
      <c r="AG378" s="15"/>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row>
    <row r="379" spans="1:76" ht="15">
      <c r="A379" s="155" t="s">
        <v>212</v>
      </c>
      <c r="B379" s="156"/>
      <c r="C379" s="80"/>
      <c r="D379" s="26">
        <v>1</v>
      </c>
      <c r="J379" s="174">
        <v>0.5</v>
      </c>
      <c r="AD379" s="46"/>
      <c r="AE379" s="66"/>
      <c r="AF379" s="14"/>
      <c r="AG379" s="15"/>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row>
    <row r="380" spans="1:76" ht="15">
      <c r="A380" s="155" t="s">
        <v>465</v>
      </c>
      <c r="B380" s="156"/>
      <c r="C380" s="80"/>
      <c r="D380" s="26">
        <v>1</v>
      </c>
      <c r="J380" s="174">
        <v>0.5</v>
      </c>
      <c r="AD380" s="46"/>
      <c r="AE380" s="66"/>
      <c r="AF380" s="14"/>
      <c r="AG380" s="15"/>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row>
    <row r="381" spans="1:76" ht="15">
      <c r="A381" s="155" t="s">
        <v>234</v>
      </c>
      <c r="B381" s="156"/>
      <c r="C381" s="80"/>
      <c r="D381" s="26">
        <v>1</v>
      </c>
      <c r="J381" s="174">
        <v>0.5</v>
      </c>
      <c r="AD381" s="46"/>
      <c r="AE381" s="66"/>
      <c r="AF381" s="14"/>
      <c r="AG381" s="15"/>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row>
    <row r="382" spans="1:76" ht="15">
      <c r="A382" s="155" t="s">
        <v>466</v>
      </c>
      <c r="B382" s="156"/>
      <c r="C382" s="80"/>
      <c r="D382" s="26">
        <v>1</v>
      </c>
      <c r="J382" s="174">
        <v>0.5</v>
      </c>
      <c r="AD382" s="46"/>
      <c r="AE382" s="66"/>
      <c r="AF382" s="14"/>
      <c r="AG382" s="15"/>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row>
    <row r="383" spans="1:76" ht="15">
      <c r="A383" s="155" t="s">
        <v>467</v>
      </c>
      <c r="B383" s="156"/>
      <c r="C383" s="80"/>
      <c r="D383" s="26">
        <v>1</v>
      </c>
      <c r="J383" s="174">
        <v>0.5</v>
      </c>
      <c r="AD383" s="46"/>
      <c r="AE383" s="66"/>
      <c r="AF383" s="14"/>
      <c r="AG383" s="15"/>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row>
    <row r="384" spans="1:76" ht="15">
      <c r="A384" s="155" t="s">
        <v>163</v>
      </c>
      <c r="B384" s="156"/>
      <c r="C384" s="80"/>
      <c r="D384" s="26">
        <v>1</v>
      </c>
      <c r="J384" s="174">
        <v>0.5</v>
      </c>
      <c r="AD384" s="46"/>
      <c r="AE384" s="66"/>
      <c r="AF384" s="14"/>
      <c r="AG384" s="15"/>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row>
    <row r="385" spans="1:76" ht="15">
      <c r="A385" s="155" t="s">
        <v>468</v>
      </c>
      <c r="B385" s="156">
        <v>1</v>
      </c>
      <c r="C385" s="80"/>
      <c r="D385" s="26">
        <v>1</v>
      </c>
      <c r="J385" s="174">
        <v>0.5</v>
      </c>
      <c r="AC385" s="21"/>
      <c r="AD385" s="46"/>
      <c r="AE385" s="66"/>
      <c r="AF385" s="14"/>
      <c r="AG385" s="15"/>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row>
    <row r="386" spans="1:76" ht="15">
      <c r="A386" s="155" t="s">
        <v>235</v>
      </c>
      <c r="B386" s="156">
        <v>1</v>
      </c>
      <c r="C386" s="80"/>
      <c r="D386" s="26">
        <v>1</v>
      </c>
      <c r="J386" s="174">
        <v>0.5</v>
      </c>
      <c r="AC386" s="21"/>
      <c r="AD386" s="46"/>
      <c r="AE386" s="66"/>
      <c r="AF386" s="14"/>
      <c r="AG386" s="15"/>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row>
    <row r="387" spans="1:76" ht="15">
      <c r="A387" s="155" t="s">
        <v>469</v>
      </c>
      <c r="B387" s="156"/>
      <c r="C387" s="80"/>
      <c r="D387" s="26">
        <v>1</v>
      </c>
      <c r="J387" s="174">
        <v>1</v>
      </c>
      <c r="AC387" s="21"/>
      <c r="AD387" s="46"/>
      <c r="AE387" s="66"/>
      <c r="AF387" s="14"/>
      <c r="AG387" s="15"/>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row>
    <row r="388" spans="1:76" ht="15">
      <c r="A388" s="155" t="s">
        <v>470</v>
      </c>
      <c r="B388" s="156"/>
      <c r="C388" s="80"/>
      <c r="D388" s="26">
        <v>1</v>
      </c>
      <c r="J388" s="174">
        <v>1</v>
      </c>
      <c r="AC388" s="21"/>
      <c r="AD388" s="46"/>
      <c r="AE388" s="66"/>
      <c r="AF388" s="14"/>
      <c r="AG388" s="15"/>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row>
    <row r="389" spans="1:76" ht="15">
      <c r="A389" s="155" t="s">
        <v>471</v>
      </c>
      <c r="B389" s="156"/>
      <c r="C389" s="80"/>
      <c r="D389" s="26">
        <v>1</v>
      </c>
      <c r="J389" s="174">
        <v>1</v>
      </c>
      <c r="AC389" s="21"/>
      <c r="AD389" s="21"/>
      <c r="AE389" s="66"/>
      <c r="AF389" s="14"/>
      <c r="AG389" s="15"/>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row>
    <row r="390" spans="1:76" ht="15">
      <c r="A390" s="155" t="s">
        <v>472</v>
      </c>
      <c r="B390" s="156"/>
      <c r="C390" s="80"/>
      <c r="D390" s="26">
        <v>1</v>
      </c>
      <c r="J390" s="174">
        <v>1</v>
      </c>
      <c r="AC390" s="21"/>
      <c r="AD390" s="46"/>
      <c r="AE390" s="66"/>
      <c r="AF390" s="14"/>
      <c r="AG390" s="15"/>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row>
    <row r="391" spans="1:76" ht="15">
      <c r="A391" s="155" t="s">
        <v>473</v>
      </c>
      <c r="B391" s="156"/>
      <c r="C391" s="80"/>
      <c r="D391" s="26">
        <v>1</v>
      </c>
      <c r="J391" s="174">
        <v>0</v>
      </c>
      <c r="AC391" s="21"/>
      <c r="AD391" s="46"/>
      <c r="AE391" s="66"/>
      <c r="AF391" s="14"/>
      <c r="AG391" s="15"/>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row>
    <row r="392" spans="1:76" ht="15">
      <c r="A392" s="155" t="s">
        <v>596</v>
      </c>
      <c r="B392" s="156"/>
      <c r="C392" s="80"/>
      <c r="D392" s="26">
        <v>1</v>
      </c>
      <c r="AC392" s="21"/>
      <c r="AD392" s="46"/>
      <c r="AE392" s="66"/>
      <c r="AF392" s="14"/>
      <c r="AG392" s="15"/>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row>
    <row r="393" spans="1:76" ht="15">
      <c r="A393" s="155" t="s">
        <v>474</v>
      </c>
      <c r="B393" s="156"/>
      <c r="C393" s="80"/>
      <c r="D393" s="26">
        <v>1</v>
      </c>
      <c r="J393" s="174">
        <v>0.5</v>
      </c>
      <c r="AC393" s="21"/>
      <c r="AD393" s="46"/>
      <c r="AE393" s="66"/>
      <c r="AF393" s="14"/>
      <c r="AG393" s="15"/>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row>
    <row r="394" spans="1:76" ht="15">
      <c r="A394" s="155" t="s">
        <v>475</v>
      </c>
      <c r="B394" s="156"/>
      <c r="C394" s="80"/>
      <c r="D394" s="26">
        <v>1</v>
      </c>
      <c r="J394" s="174">
        <v>0.5</v>
      </c>
      <c r="AC394" s="21"/>
      <c r="AD394" s="46"/>
      <c r="AE394" s="66"/>
      <c r="AF394" s="14"/>
      <c r="AG394" s="15"/>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row>
    <row r="395" spans="1:76" ht="15">
      <c r="A395" s="155" t="s">
        <v>476</v>
      </c>
      <c r="B395" s="156"/>
      <c r="C395" s="80" t="s">
        <v>178</v>
      </c>
      <c r="D395" s="26">
        <v>1</v>
      </c>
      <c r="J395" s="174">
        <v>0.5</v>
      </c>
      <c r="AC395" s="21"/>
      <c r="AD395" s="46"/>
      <c r="AE395" s="66"/>
      <c r="AF395" s="14"/>
      <c r="AG395" s="15"/>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row>
    <row r="396" spans="1:76" ht="15">
      <c r="A396" s="48" t="s">
        <v>477</v>
      </c>
      <c r="B396" s="156"/>
      <c r="D396" s="26">
        <v>1</v>
      </c>
      <c r="J396" s="174">
        <v>0.5</v>
      </c>
      <c r="AC396" s="21"/>
      <c r="AD396" s="46"/>
      <c r="AE396" s="66"/>
      <c r="AF396" s="14"/>
      <c r="AG396" s="15"/>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row>
    <row r="397" spans="1:76" ht="15">
      <c r="A397" s="1"/>
      <c r="B397" s="78"/>
      <c r="C397" s="78"/>
      <c r="D397" s="14"/>
      <c r="AC397" s="14"/>
      <c r="AD397" s="61"/>
      <c r="AE397" s="66"/>
      <c r="AF397" s="14"/>
      <c r="AG397" s="15"/>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row>
    <row r="398" spans="1:76" ht="15">
      <c r="A398" s="23"/>
      <c r="B398" s="86"/>
      <c r="C398" s="86"/>
      <c r="D398" s="47" t="s">
        <v>47</v>
      </c>
      <c r="E398" s="40"/>
      <c r="F398" s="40"/>
      <c r="G398" s="40"/>
      <c r="H398" s="40"/>
      <c r="I398" s="40"/>
      <c r="J398" s="40"/>
      <c r="K398" s="40"/>
      <c r="L398" s="40"/>
      <c r="M398" s="40"/>
      <c r="N398" s="40"/>
      <c r="O398" s="40"/>
      <c r="P398" s="40"/>
      <c r="Q398" s="40"/>
      <c r="R398" s="40"/>
      <c r="S398" s="40"/>
      <c r="T398" s="40"/>
      <c r="U398" s="40"/>
      <c r="V398" s="40"/>
      <c r="W398" s="40"/>
      <c r="X398" s="40"/>
      <c r="Y398" s="40"/>
      <c r="Z398" s="40"/>
      <c r="AA398" s="40"/>
      <c r="AB398" s="40"/>
      <c r="AC398" s="179"/>
      <c r="AD398" s="61"/>
      <c r="AE398" s="66"/>
      <c r="AF398" s="14"/>
      <c r="AG398" s="15"/>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row>
    <row r="399" spans="1:76" ht="18">
      <c r="A399" s="70" t="s">
        <v>63</v>
      </c>
      <c r="B399" s="70"/>
      <c r="C399" s="135"/>
      <c r="D399" s="26" t="s">
        <v>47</v>
      </c>
      <c r="AC399" s="14"/>
      <c r="AD399" s="61"/>
      <c r="AE399" s="66"/>
      <c r="AF399" s="14"/>
      <c r="AG399" s="25"/>
      <c r="AH399" s="8"/>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row>
    <row r="400" spans="1:76" ht="18">
      <c r="A400" s="90">
        <f>+'RESUM MENSUAL VIDRE'!F19</f>
        <v>31944</v>
      </c>
      <c r="B400" s="91"/>
      <c r="C400" s="134"/>
      <c r="D400" s="26"/>
      <c r="AC400" s="14"/>
      <c r="AD400" s="61"/>
      <c r="AE400" s="66"/>
      <c r="AF400" s="14"/>
      <c r="AG400" s="25"/>
      <c r="AH400" s="8"/>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row>
    <row r="401" spans="1:76" ht="15">
      <c r="A401" s="12" t="s">
        <v>53</v>
      </c>
      <c r="B401" s="68"/>
      <c r="C401" s="68"/>
      <c r="D401" s="26" t="s">
        <v>47</v>
      </c>
      <c r="E401">
        <f aca="true" t="shared" si="21" ref="E401:W401">E7</f>
        <v>1</v>
      </c>
      <c r="F401">
        <f t="shared" si="21"/>
        <v>2</v>
      </c>
      <c r="G401">
        <f t="shared" si="21"/>
        <v>3</v>
      </c>
      <c r="H401">
        <f t="shared" si="21"/>
        <v>6</v>
      </c>
      <c r="I401">
        <f t="shared" si="21"/>
        <v>7</v>
      </c>
      <c r="J401">
        <f t="shared" si="21"/>
        <v>8</v>
      </c>
      <c r="K401">
        <f t="shared" si="21"/>
        <v>9</v>
      </c>
      <c r="L401">
        <f t="shared" si="21"/>
        <v>12</v>
      </c>
      <c r="M401">
        <f t="shared" si="21"/>
        <v>13</v>
      </c>
      <c r="N401">
        <f t="shared" si="21"/>
        <v>15</v>
      </c>
      <c r="O401">
        <f t="shared" si="21"/>
        <v>16</v>
      </c>
      <c r="P401">
        <f t="shared" si="21"/>
        <v>19</v>
      </c>
      <c r="Q401">
        <f t="shared" si="21"/>
        <v>20</v>
      </c>
      <c r="R401">
        <f t="shared" si="21"/>
        <v>21</v>
      </c>
      <c r="S401">
        <f t="shared" si="21"/>
        <v>23</v>
      </c>
      <c r="T401">
        <f t="shared" si="21"/>
        <v>26</v>
      </c>
      <c r="U401">
        <f t="shared" si="21"/>
        <v>27</v>
      </c>
      <c r="V401">
        <f t="shared" si="21"/>
        <v>28</v>
      </c>
      <c r="W401">
        <f t="shared" si="21"/>
        <v>30</v>
      </c>
      <c r="X401">
        <f aca="true" t="shared" si="22" ref="X401:AC401">X7</f>
        <v>0</v>
      </c>
      <c r="Y401">
        <f t="shared" si="22"/>
        <v>0</v>
      </c>
      <c r="Z401">
        <f t="shared" si="22"/>
        <v>0</v>
      </c>
      <c r="AA401">
        <f t="shared" si="22"/>
        <v>0</v>
      </c>
      <c r="AB401">
        <f t="shared" si="22"/>
        <v>0</v>
      </c>
      <c r="AC401">
        <f t="shared" si="22"/>
        <v>0</v>
      </c>
      <c r="AD401" s="45"/>
      <c r="AE401" s="66"/>
      <c r="AF401" s="15"/>
      <c r="AG401" s="15"/>
      <c r="AH401" s="15"/>
      <c r="AI401" s="15"/>
      <c r="AJ401" s="15"/>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row>
    <row r="402" spans="1:113" ht="15">
      <c r="A402" s="155" t="s">
        <v>152</v>
      </c>
      <c r="B402" s="156">
        <v>1</v>
      </c>
      <c r="C402" s="80"/>
      <c r="D402" s="26">
        <v>1</v>
      </c>
      <c r="G402" s="174">
        <v>1</v>
      </c>
      <c r="W402" s="174">
        <v>1</v>
      </c>
      <c r="AC402" s="21"/>
      <c r="AD402" s="61"/>
      <c r="AE402" s="66"/>
      <c r="AF402" s="14"/>
      <c r="AG402" s="15"/>
      <c r="AH402" s="15"/>
      <c r="AI402" s="15"/>
      <c r="AJ402" s="15"/>
      <c r="AK402" s="15"/>
      <c r="AL402" s="15"/>
      <c r="AM402" s="15"/>
      <c r="AN402" s="15"/>
      <c r="AO402" s="15"/>
      <c r="AP402" s="15"/>
      <c r="AQ402" s="15"/>
      <c r="AR402" s="15"/>
      <c r="AS402" s="15"/>
      <c r="AT402" s="15"/>
      <c r="AU402" s="15"/>
      <c r="AV402" s="15"/>
      <c r="AW402" s="15"/>
      <c r="AX402" s="15"/>
      <c r="AY402" s="15"/>
      <c r="AZ402" s="15"/>
      <c r="BA402" s="15"/>
      <c r="BB402" s="15"/>
      <c r="BC402" s="15"/>
      <c r="BD402" s="15"/>
      <c r="BE402" s="15"/>
      <c r="BF402" s="15"/>
      <c r="BG402" s="15"/>
      <c r="BH402" s="15"/>
      <c r="BI402" s="15"/>
      <c r="BJ402" s="15"/>
      <c r="BK402" s="15"/>
      <c r="BL402" s="15"/>
      <c r="BM402" s="15"/>
      <c r="BN402" s="15"/>
      <c r="BO402" s="15"/>
      <c r="BP402" s="15"/>
      <c r="BQ402" s="15"/>
      <c r="BR402" s="15"/>
      <c r="BS402" s="15"/>
      <c r="BT402" s="15"/>
      <c r="BU402" s="15"/>
      <c r="BV402" s="15"/>
      <c r="BW402" s="15"/>
      <c r="BX402" s="15"/>
      <c r="BY402" s="21"/>
      <c r="BZ402" s="21"/>
      <c r="CA402" s="21"/>
      <c r="CB402" s="21"/>
      <c r="CC402" s="21"/>
      <c r="CD402" s="21"/>
      <c r="CE402" s="21"/>
      <c r="CF402" s="21"/>
      <c r="CG402" s="21"/>
      <c r="CH402" s="21"/>
      <c r="CI402" s="21"/>
      <c r="CJ402" s="21"/>
      <c r="CK402" s="21"/>
      <c r="CL402" s="21"/>
      <c r="CM402" s="21"/>
      <c r="CN402" s="21"/>
      <c r="CO402" s="21"/>
      <c r="CP402" s="21"/>
      <c r="CQ402" s="21"/>
      <c r="CR402" s="21"/>
      <c r="CS402" s="21"/>
      <c r="CT402" s="21"/>
      <c r="CU402" s="21"/>
      <c r="CV402" s="21"/>
      <c r="CW402" s="21"/>
      <c r="CX402" s="21"/>
      <c r="CY402" s="21"/>
      <c r="CZ402" s="21"/>
      <c r="DA402" s="21"/>
      <c r="DB402" s="21"/>
      <c r="DC402" s="21"/>
      <c r="DD402" s="21"/>
      <c r="DE402" s="21"/>
      <c r="DF402" s="21"/>
      <c r="DG402" s="21"/>
      <c r="DH402" s="21"/>
      <c r="DI402" s="21"/>
    </row>
    <row r="403" spans="1:113" ht="15">
      <c r="A403" s="155" t="s">
        <v>478</v>
      </c>
      <c r="B403" s="156">
        <v>1</v>
      </c>
      <c r="C403" s="80"/>
      <c r="D403" s="26">
        <v>1</v>
      </c>
      <c r="G403" s="174">
        <v>1</v>
      </c>
      <c r="Q403" s="174">
        <v>1</v>
      </c>
      <c r="AC403" s="21"/>
      <c r="AD403" s="61"/>
      <c r="AE403" s="66"/>
      <c r="AF403" s="14"/>
      <c r="AG403" s="15"/>
      <c r="AH403" s="15"/>
      <c r="AI403" s="15"/>
      <c r="AJ403" s="15"/>
      <c r="AK403" s="15"/>
      <c r="AL403" s="15"/>
      <c r="AM403" s="15"/>
      <c r="AN403" s="15"/>
      <c r="AO403" s="15"/>
      <c r="AP403" s="15"/>
      <c r="AQ403" s="15"/>
      <c r="AR403" s="15"/>
      <c r="AS403" s="15"/>
      <c r="AT403" s="15"/>
      <c r="AU403" s="15"/>
      <c r="AV403" s="15"/>
      <c r="AW403" s="15"/>
      <c r="AX403" s="15"/>
      <c r="AY403" s="15"/>
      <c r="AZ403" s="15"/>
      <c r="BA403" s="15"/>
      <c r="BB403" s="15"/>
      <c r="BC403" s="15"/>
      <c r="BD403" s="15"/>
      <c r="BE403" s="15"/>
      <c r="BF403" s="15"/>
      <c r="BG403" s="15"/>
      <c r="BH403" s="15"/>
      <c r="BI403" s="15"/>
      <c r="BJ403" s="15"/>
      <c r="BK403" s="15"/>
      <c r="BL403" s="15"/>
      <c r="BM403" s="15"/>
      <c r="BN403" s="15"/>
      <c r="BO403" s="15"/>
      <c r="BP403" s="15"/>
      <c r="BQ403" s="15"/>
      <c r="BR403" s="15"/>
      <c r="BS403" s="15"/>
      <c r="BT403" s="15"/>
      <c r="BU403" s="15"/>
      <c r="BV403" s="15"/>
      <c r="BW403" s="15"/>
      <c r="BX403" s="15"/>
      <c r="BY403" s="21"/>
      <c r="BZ403" s="21"/>
      <c r="CA403" s="21"/>
      <c r="CB403" s="21"/>
      <c r="CC403" s="21"/>
      <c r="CD403" s="21"/>
      <c r="CE403" s="21"/>
      <c r="CF403" s="21"/>
      <c r="CG403" s="21"/>
      <c r="CH403" s="21"/>
      <c r="CI403" s="21"/>
      <c r="CJ403" s="21"/>
      <c r="CK403" s="21"/>
      <c r="CL403" s="21"/>
      <c r="CM403" s="21"/>
      <c r="CN403" s="21"/>
      <c r="CO403" s="21"/>
      <c r="CP403" s="21"/>
      <c r="CQ403" s="21"/>
      <c r="CR403" s="21"/>
      <c r="CS403" s="21"/>
      <c r="CT403" s="21"/>
      <c r="CU403" s="21"/>
      <c r="CV403" s="21"/>
      <c r="CW403" s="21"/>
      <c r="CX403" s="21"/>
      <c r="CY403" s="21"/>
      <c r="CZ403" s="21"/>
      <c r="DA403" s="21"/>
      <c r="DB403" s="21"/>
      <c r="DC403" s="21"/>
      <c r="DD403" s="21"/>
      <c r="DE403" s="21"/>
      <c r="DF403" s="21"/>
      <c r="DG403" s="21"/>
      <c r="DH403" s="21"/>
      <c r="DI403" s="21"/>
    </row>
    <row r="404" spans="1:113" ht="15">
      <c r="A404" s="155" t="s">
        <v>479</v>
      </c>
      <c r="B404" s="156">
        <v>1</v>
      </c>
      <c r="C404" s="80"/>
      <c r="D404" s="26">
        <v>1</v>
      </c>
      <c r="G404" s="174">
        <v>1</v>
      </c>
      <c r="Q404" s="174">
        <v>1</v>
      </c>
      <c r="AC404" s="21"/>
      <c r="AD404" s="61"/>
      <c r="AE404" s="66"/>
      <c r="AF404" s="14"/>
      <c r="AG404" s="15"/>
      <c r="AH404" s="15"/>
      <c r="AI404" s="15"/>
      <c r="AJ404" s="15"/>
      <c r="AK404" s="15"/>
      <c r="AL404" s="15"/>
      <c r="AM404" s="15"/>
      <c r="AN404" s="15"/>
      <c r="AO404" s="15"/>
      <c r="AP404" s="15"/>
      <c r="AQ404" s="15"/>
      <c r="AR404" s="15"/>
      <c r="AS404" s="15"/>
      <c r="AT404" s="15"/>
      <c r="AU404" s="15"/>
      <c r="AV404" s="15"/>
      <c r="AW404" s="15"/>
      <c r="AX404" s="15"/>
      <c r="AY404" s="15"/>
      <c r="AZ404" s="15"/>
      <c r="BA404" s="15"/>
      <c r="BB404" s="15"/>
      <c r="BC404" s="15"/>
      <c r="BD404" s="15"/>
      <c r="BE404" s="15"/>
      <c r="BF404" s="15"/>
      <c r="BG404" s="15"/>
      <c r="BH404" s="15"/>
      <c r="BI404" s="15"/>
      <c r="BJ404" s="15"/>
      <c r="BK404" s="15"/>
      <c r="BL404" s="15"/>
      <c r="BM404" s="15"/>
      <c r="BN404" s="15"/>
      <c r="BO404" s="15"/>
      <c r="BP404" s="15"/>
      <c r="BQ404" s="15"/>
      <c r="BR404" s="15"/>
      <c r="BS404" s="15"/>
      <c r="BT404" s="15"/>
      <c r="BU404" s="15"/>
      <c r="BV404" s="15"/>
      <c r="BW404" s="15"/>
      <c r="BX404" s="15"/>
      <c r="BY404" s="21"/>
      <c r="BZ404" s="21"/>
      <c r="CA404" s="21"/>
      <c r="CB404" s="21"/>
      <c r="CC404" s="21"/>
      <c r="CD404" s="21"/>
      <c r="CE404" s="21"/>
      <c r="CF404" s="21"/>
      <c r="CG404" s="21"/>
      <c r="CH404" s="21"/>
      <c r="CI404" s="21"/>
      <c r="CJ404" s="21"/>
      <c r="CK404" s="21"/>
      <c r="CL404" s="21"/>
      <c r="CM404" s="21"/>
      <c r="CN404" s="21"/>
      <c r="CO404" s="21"/>
      <c r="CP404" s="21"/>
      <c r="CQ404" s="21"/>
      <c r="CR404" s="21"/>
      <c r="CS404" s="21"/>
      <c r="CT404" s="21"/>
      <c r="CU404" s="21"/>
      <c r="CV404" s="21"/>
      <c r="CW404" s="21"/>
      <c r="CX404" s="21"/>
      <c r="CY404" s="21"/>
      <c r="CZ404" s="21"/>
      <c r="DA404" s="21"/>
      <c r="DB404" s="21"/>
      <c r="DC404" s="21"/>
      <c r="DD404" s="21"/>
      <c r="DE404" s="21"/>
      <c r="DF404" s="21"/>
      <c r="DG404" s="21"/>
      <c r="DH404" s="21"/>
      <c r="DI404" s="21"/>
    </row>
    <row r="405" spans="1:113" ht="15">
      <c r="A405" s="155" t="s">
        <v>480</v>
      </c>
      <c r="B405" s="156">
        <v>1</v>
      </c>
      <c r="C405" s="80"/>
      <c r="D405" s="26">
        <v>1</v>
      </c>
      <c r="N405" s="174">
        <v>1</v>
      </c>
      <c r="AC405" s="21"/>
      <c r="AD405" s="61"/>
      <c r="AE405" s="66"/>
      <c r="AF405" s="14"/>
      <c r="AG405" s="15"/>
      <c r="AH405" s="15"/>
      <c r="AI405" s="15"/>
      <c r="AJ405" s="15"/>
      <c r="AK405" s="15"/>
      <c r="AL405" s="15"/>
      <c r="AM405" s="15"/>
      <c r="AN405" s="15"/>
      <c r="AO405" s="15"/>
      <c r="AP405" s="15"/>
      <c r="AQ405" s="15"/>
      <c r="AR405" s="15"/>
      <c r="AS405" s="15"/>
      <c r="AT405" s="15"/>
      <c r="AU405" s="15"/>
      <c r="AV405" s="15"/>
      <c r="AW405" s="15"/>
      <c r="AX405" s="15"/>
      <c r="AY405" s="15"/>
      <c r="AZ405" s="15"/>
      <c r="BA405" s="15"/>
      <c r="BB405" s="15"/>
      <c r="BC405" s="15"/>
      <c r="BD405" s="15"/>
      <c r="BE405" s="15"/>
      <c r="BF405" s="15"/>
      <c r="BG405" s="15"/>
      <c r="BH405" s="15"/>
      <c r="BI405" s="15"/>
      <c r="BJ405" s="15"/>
      <c r="BK405" s="15"/>
      <c r="BL405" s="15"/>
      <c r="BM405" s="15"/>
      <c r="BN405" s="15"/>
      <c r="BO405" s="15"/>
      <c r="BP405" s="15"/>
      <c r="BQ405" s="15"/>
      <c r="BR405" s="15"/>
      <c r="BS405" s="15"/>
      <c r="BT405" s="15"/>
      <c r="BU405" s="15"/>
      <c r="BV405" s="15"/>
      <c r="BW405" s="15"/>
      <c r="BX405" s="15"/>
      <c r="BY405" s="21"/>
      <c r="BZ405" s="21"/>
      <c r="CA405" s="21"/>
      <c r="CB405" s="21"/>
      <c r="CC405" s="21"/>
      <c r="CD405" s="21"/>
      <c r="CE405" s="21"/>
      <c r="CF405" s="21"/>
      <c r="CG405" s="21"/>
      <c r="CH405" s="21"/>
      <c r="CI405" s="21"/>
      <c r="CJ405" s="21"/>
      <c r="CK405" s="21"/>
      <c r="CL405" s="21"/>
      <c r="CM405" s="21"/>
      <c r="CN405" s="21"/>
      <c r="CO405" s="21"/>
      <c r="CP405" s="21"/>
      <c r="CQ405" s="21"/>
      <c r="CR405" s="21"/>
      <c r="CS405" s="21"/>
      <c r="CT405" s="21"/>
      <c r="CU405" s="21"/>
      <c r="CV405" s="21"/>
      <c r="CW405" s="21"/>
      <c r="CX405" s="21"/>
      <c r="CY405" s="21"/>
      <c r="CZ405" s="21"/>
      <c r="DA405" s="21"/>
      <c r="DB405" s="21"/>
      <c r="DC405" s="21"/>
      <c r="DD405" s="21"/>
      <c r="DE405" s="21"/>
      <c r="DF405" s="21"/>
      <c r="DG405" s="21"/>
      <c r="DH405" s="21"/>
      <c r="DI405" s="21"/>
    </row>
    <row r="406" spans="1:113" ht="15">
      <c r="A406" s="155" t="s">
        <v>597</v>
      </c>
      <c r="B406" s="156">
        <v>1</v>
      </c>
      <c r="C406" s="80"/>
      <c r="D406" s="26">
        <v>1</v>
      </c>
      <c r="G406" s="174">
        <v>1</v>
      </c>
      <c r="Q406" s="174">
        <v>1</v>
      </c>
      <c r="AC406" s="21"/>
      <c r="AD406" s="61"/>
      <c r="AE406" s="66"/>
      <c r="AF406" s="14"/>
      <c r="AG406" s="15"/>
      <c r="AH406" s="15"/>
      <c r="AI406" s="15"/>
      <c r="AJ406" s="15"/>
      <c r="AK406" s="15"/>
      <c r="AL406" s="15"/>
      <c r="AM406" s="15"/>
      <c r="AN406" s="15"/>
      <c r="AO406" s="15"/>
      <c r="AP406" s="15"/>
      <c r="AQ406" s="15"/>
      <c r="AR406" s="15"/>
      <c r="AS406" s="15"/>
      <c r="AT406" s="15"/>
      <c r="AU406" s="15"/>
      <c r="AV406" s="15"/>
      <c r="AW406" s="15"/>
      <c r="AX406" s="15"/>
      <c r="AY406" s="15"/>
      <c r="AZ406" s="15"/>
      <c r="BA406" s="15"/>
      <c r="BB406" s="15"/>
      <c r="BC406" s="15"/>
      <c r="BD406" s="15"/>
      <c r="BE406" s="15"/>
      <c r="BF406" s="15"/>
      <c r="BG406" s="15"/>
      <c r="BH406" s="15"/>
      <c r="BI406" s="15"/>
      <c r="BJ406" s="15"/>
      <c r="BK406" s="15"/>
      <c r="BL406" s="15"/>
      <c r="BM406" s="15"/>
      <c r="BN406" s="15"/>
      <c r="BO406" s="15"/>
      <c r="BP406" s="15"/>
      <c r="BQ406" s="15"/>
      <c r="BR406" s="15"/>
      <c r="BS406" s="15"/>
      <c r="BT406" s="15"/>
      <c r="BU406" s="15"/>
      <c r="BV406" s="15"/>
      <c r="BW406" s="15"/>
      <c r="BX406" s="15"/>
      <c r="BY406" s="21"/>
      <c r="BZ406" s="21"/>
      <c r="CA406" s="21"/>
      <c r="CB406" s="21"/>
      <c r="CC406" s="21"/>
      <c r="CD406" s="21"/>
      <c r="CE406" s="21"/>
      <c r="CF406" s="21"/>
      <c r="CG406" s="21"/>
      <c r="CH406" s="21"/>
      <c r="CI406" s="21"/>
      <c r="CJ406" s="21"/>
      <c r="CK406" s="21"/>
      <c r="CL406" s="21"/>
      <c r="CM406" s="21"/>
      <c r="CN406" s="21"/>
      <c r="CO406" s="21"/>
      <c r="CP406" s="21"/>
      <c r="CQ406" s="21"/>
      <c r="CR406" s="21"/>
      <c r="CS406" s="21"/>
      <c r="CT406" s="21"/>
      <c r="CU406" s="21"/>
      <c r="CV406" s="21"/>
      <c r="CW406" s="21"/>
      <c r="CX406" s="21"/>
      <c r="CY406" s="21"/>
      <c r="CZ406" s="21"/>
      <c r="DA406" s="21"/>
      <c r="DB406" s="21"/>
      <c r="DC406" s="21"/>
      <c r="DD406" s="21"/>
      <c r="DE406" s="21"/>
      <c r="DF406" s="21"/>
      <c r="DG406" s="21"/>
      <c r="DH406" s="21"/>
      <c r="DI406" s="21"/>
    </row>
    <row r="407" spans="1:113" ht="15">
      <c r="A407" s="155" t="s">
        <v>481</v>
      </c>
      <c r="B407" s="156"/>
      <c r="C407" s="80"/>
      <c r="D407" s="26">
        <v>1</v>
      </c>
      <c r="Q407" s="174">
        <v>1</v>
      </c>
      <c r="AC407" s="21"/>
      <c r="AD407" s="61"/>
      <c r="AE407" s="66"/>
      <c r="AF407" s="14"/>
      <c r="AG407" s="15"/>
      <c r="AH407" s="15"/>
      <c r="AI407" s="15"/>
      <c r="AJ407" s="15"/>
      <c r="AK407" s="15"/>
      <c r="AL407" s="15"/>
      <c r="AM407" s="15"/>
      <c r="AN407" s="15"/>
      <c r="AO407" s="15"/>
      <c r="AP407" s="15"/>
      <c r="AQ407" s="15"/>
      <c r="AR407" s="15"/>
      <c r="AS407" s="15"/>
      <c r="AT407" s="15"/>
      <c r="AU407" s="15"/>
      <c r="AV407" s="15"/>
      <c r="AW407" s="15"/>
      <c r="AX407" s="15"/>
      <c r="AY407" s="15"/>
      <c r="AZ407" s="15"/>
      <c r="BA407" s="15"/>
      <c r="BB407" s="15"/>
      <c r="BC407" s="15"/>
      <c r="BD407" s="15"/>
      <c r="BE407" s="15"/>
      <c r="BF407" s="15"/>
      <c r="BG407" s="15"/>
      <c r="BH407" s="15"/>
      <c r="BI407" s="15"/>
      <c r="BJ407" s="15"/>
      <c r="BK407" s="15"/>
      <c r="BL407" s="15"/>
      <c r="BM407" s="15"/>
      <c r="BN407" s="15"/>
      <c r="BO407" s="15"/>
      <c r="BP407" s="15"/>
      <c r="BQ407" s="15"/>
      <c r="BR407" s="15"/>
      <c r="BS407" s="15"/>
      <c r="BT407" s="15"/>
      <c r="BU407" s="15"/>
      <c r="BV407" s="15"/>
      <c r="BW407" s="15"/>
      <c r="BX407" s="15"/>
      <c r="BY407" s="21"/>
      <c r="BZ407" s="21"/>
      <c r="CA407" s="21"/>
      <c r="CB407" s="21"/>
      <c r="CC407" s="21"/>
      <c r="CD407" s="21"/>
      <c r="CE407" s="21"/>
      <c r="CF407" s="21"/>
      <c r="CG407" s="21"/>
      <c r="CH407" s="21"/>
      <c r="CI407" s="21"/>
      <c r="CJ407" s="21"/>
      <c r="CK407" s="21"/>
      <c r="CL407" s="21"/>
      <c r="CM407" s="21"/>
      <c r="CN407" s="21"/>
      <c r="CO407" s="21"/>
      <c r="CP407" s="21"/>
      <c r="CQ407" s="21"/>
      <c r="CR407" s="21"/>
      <c r="CS407" s="21"/>
      <c r="CT407" s="21"/>
      <c r="CU407" s="21"/>
      <c r="CV407" s="21"/>
      <c r="CW407" s="21"/>
      <c r="CX407" s="21"/>
      <c r="CY407" s="21"/>
      <c r="CZ407" s="21"/>
      <c r="DA407" s="21"/>
      <c r="DB407" s="21"/>
      <c r="DC407" s="21"/>
      <c r="DD407" s="21"/>
      <c r="DE407" s="21"/>
      <c r="DF407" s="21"/>
      <c r="DG407" s="21"/>
      <c r="DH407" s="21"/>
      <c r="DI407" s="21"/>
    </row>
    <row r="408" spans="1:113" ht="15">
      <c r="A408" s="155" t="s">
        <v>90</v>
      </c>
      <c r="B408" s="156"/>
      <c r="C408" s="80"/>
      <c r="D408" s="26">
        <v>1</v>
      </c>
      <c r="Q408" s="174">
        <v>1</v>
      </c>
      <c r="AC408" s="21"/>
      <c r="AD408" s="61"/>
      <c r="AE408" s="66"/>
      <c r="AF408" s="14"/>
      <c r="AG408" s="15"/>
      <c r="AH408" s="15"/>
      <c r="AI408" s="15"/>
      <c r="AJ408" s="15"/>
      <c r="AK408" s="15"/>
      <c r="AL408" s="15"/>
      <c r="AM408" s="15"/>
      <c r="AN408" s="15"/>
      <c r="AO408" s="15"/>
      <c r="AP408" s="15"/>
      <c r="AQ408" s="15"/>
      <c r="AR408" s="15"/>
      <c r="AS408" s="15"/>
      <c r="AT408" s="15"/>
      <c r="AU408" s="15"/>
      <c r="AV408" s="15"/>
      <c r="AW408" s="15"/>
      <c r="AX408" s="15"/>
      <c r="AY408" s="15"/>
      <c r="AZ408" s="15"/>
      <c r="BA408" s="15"/>
      <c r="BB408" s="15"/>
      <c r="BC408" s="15"/>
      <c r="BD408" s="15"/>
      <c r="BE408" s="15"/>
      <c r="BF408" s="15"/>
      <c r="BG408" s="15"/>
      <c r="BH408" s="15"/>
      <c r="BI408" s="15"/>
      <c r="BJ408" s="15"/>
      <c r="BK408" s="15"/>
      <c r="BL408" s="15"/>
      <c r="BM408" s="15"/>
      <c r="BN408" s="15"/>
      <c r="BO408" s="15"/>
      <c r="BP408" s="15"/>
      <c r="BQ408" s="15"/>
      <c r="BR408" s="15"/>
      <c r="BS408" s="15"/>
      <c r="BT408" s="15"/>
      <c r="BU408" s="15"/>
      <c r="BV408" s="15"/>
      <c r="BW408" s="15"/>
      <c r="BX408" s="15"/>
      <c r="BY408" s="21"/>
      <c r="BZ408" s="21"/>
      <c r="CA408" s="21"/>
      <c r="CB408" s="21"/>
      <c r="CC408" s="21"/>
      <c r="CD408" s="21"/>
      <c r="CE408" s="21"/>
      <c r="CF408" s="21"/>
      <c r="CG408" s="21"/>
      <c r="CH408" s="21"/>
      <c r="CI408" s="21"/>
      <c r="CJ408" s="21"/>
      <c r="CK408" s="21"/>
      <c r="CL408" s="21"/>
      <c r="CM408" s="21"/>
      <c r="CN408" s="21"/>
      <c r="CO408" s="21"/>
      <c r="CP408" s="21"/>
      <c r="CQ408" s="21"/>
      <c r="CR408" s="21"/>
      <c r="CS408" s="21"/>
      <c r="CT408" s="21"/>
      <c r="CU408" s="21"/>
      <c r="CV408" s="21"/>
      <c r="CW408" s="21"/>
      <c r="CX408" s="21"/>
      <c r="CY408" s="21"/>
      <c r="CZ408" s="21"/>
      <c r="DA408" s="21"/>
      <c r="DB408" s="21"/>
      <c r="DC408" s="21"/>
      <c r="DD408" s="21"/>
      <c r="DE408" s="21"/>
      <c r="DF408" s="21"/>
      <c r="DG408" s="21"/>
      <c r="DH408" s="21"/>
      <c r="DI408" s="21"/>
    </row>
    <row r="409" spans="1:113" ht="15">
      <c r="A409" s="155" t="s">
        <v>482</v>
      </c>
      <c r="B409" s="156"/>
      <c r="C409" s="80"/>
      <c r="D409" s="26">
        <v>1</v>
      </c>
      <c r="Q409" s="174">
        <v>1</v>
      </c>
      <c r="AC409" s="21"/>
      <c r="AD409" s="61"/>
      <c r="AE409" s="66"/>
      <c r="AF409" s="14"/>
      <c r="AG409" s="15"/>
      <c r="AH409" s="15"/>
      <c r="AI409" s="15"/>
      <c r="AJ409" s="15"/>
      <c r="AK409" s="15"/>
      <c r="AL409" s="15"/>
      <c r="AM409" s="15"/>
      <c r="AN409" s="15"/>
      <c r="AO409" s="15"/>
      <c r="AP409" s="15"/>
      <c r="AQ409" s="15"/>
      <c r="AR409" s="15"/>
      <c r="AS409" s="15"/>
      <c r="AT409" s="15"/>
      <c r="AU409" s="15"/>
      <c r="AV409" s="15"/>
      <c r="AW409" s="15"/>
      <c r="AX409" s="15"/>
      <c r="AY409" s="15"/>
      <c r="AZ409" s="15"/>
      <c r="BA409" s="15"/>
      <c r="BB409" s="15"/>
      <c r="BC409" s="15"/>
      <c r="BD409" s="15"/>
      <c r="BE409" s="15"/>
      <c r="BF409" s="15"/>
      <c r="BG409" s="15"/>
      <c r="BH409" s="15"/>
      <c r="BI409" s="15"/>
      <c r="BJ409" s="15"/>
      <c r="BK409" s="15"/>
      <c r="BL409" s="15"/>
      <c r="BM409" s="15"/>
      <c r="BN409" s="15"/>
      <c r="BO409" s="15"/>
      <c r="BP409" s="15"/>
      <c r="BQ409" s="15"/>
      <c r="BR409" s="15"/>
      <c r="BS409" s="15"/>
      <c r="BT409" s="15"/>
      <c r="BU409" s="15"/>
      <c r="BV409" s="15"/>
      <c r="BW409" s="15"/>
      <c r="BX409" s="15"/>
      <c r="BY409" s="21"/>
      <c r="BZ409" s="21"/>
      <c r="CA409" s="21"/>
      <c r="CB409" s="21"/>
      <c r="CC409" s="21"/>
      <c r="CD409" s="21"/>
      <c r="CE409" s="21"/>
      <c r="CF409" s="21"/>
      <c r="CG409" s="21"/>
      <c r="CH409" s="21"/>
      <c r="CI409" s="21"/>
      <c r="CJ409" s="21"/>
      <c r="CK409" s="21"/>
      <c r="CL409" s="21"/>
      <c r="CM409" s="21"/>
      <c r="CN409" s="21"/>
      <c r="CO409" s="21"/>
      <c r="CP409" s="21"/>
      <c r="CQ409" s="21"/>
      <c r="CR409" s="21"/>
      <c r="CS409" s="21"/>
      <c r="CT409" s="21"/>
      <c r="CU409" s="21"/>
      <c r="CV409" s="21"/>
      <c r="CW409" s="21"/>
      <c r="CX409" s="21"/>
      <c r="CY409" s="21"/>
      <c r="CZ409" s="21"/>
      <c r="DA409" s="21"/>
      <c r="DB409" s="21"/>
      <c r="DC409" s="21"/>
      <c r="DD409" s="21"/>
      <c r="DE409" s="21"/>
      <c r="DF409" s="21"/>
      <c r="DG409" s="21"/>
      <c r="DH409" s="21"/>
      <c r="DI409" s="21"/>
    </row>
    <row r="410" spans="1:113" ht="15">
      <c r="A410" s="155" t="s">
        <v>91</v>
      </c>
      <c r="B410" s="156"/>
      <c r="C410" s="80"/>
      <c r="D410" s="26">
        <v>1</v>
      </c>
      <c r="AC410" s="21"/>
      <c r="AD410" s="61"/>
      <c r="AE410" s="66"/>
      <c r="AF410" s="14"/>
      <c r="AG410" s="15"/>
      <c r="AH410" s="15"/>
      <c r="AI410" s="15"/>
      <c r="AJ410" s="15"/>
      <c r="AK410" s="15"/>
      <c r="AL410" s="15"/>
      <c r="AM410" s="15"/>
      <c r="AN410" s="15"/>
      <c r="AO410" s="15"/>
      <c r="AP410" s="15"/>
      <c r="AQ410" s="15"/>
      <c r="AR410" s="15"/>
      <c r="AS410" s="15"/>
      <c r="AT410" s="15"/>
      <c r="AU410" s="15"/>
      <c r="AV410" s="15"/>
      <c r="AW410" s="15"/>
      <c r="AX410" s="15"/>
      <c r="AY410" s="15"/>
      <c r="AZ410" s="15"/>
      <c r="BA410" s="15"/>
      <c r="BB410" s="15"/>
      <c r="BC410" s="15"/>
      <c r="BD410" s="15"/>
      <c r="BE410" s="15"/>
      <c r="BF410" s="15"/>
      <c r="BG410" s="15"/>
      <c r="BH410" s="15"/>
      <c r="BI410" s="15"/>
      <c r="BJ410" s="15"/>
      <c r="BK410" s="15"/>
      <c r="BL410" s="15"/>
      <c r="BM410" s="15"/>
      <c r="BN410" s="15"/>
      <c r="BO410" s="15"/>
      <c r="BP410" s="15"/>
      <c r="BQ410" s="15"/>
      <c r="BR410" s="15"/>
      <c r="BS410" s="15"/>
      <c r="BT410" s="15"/>
      <c r="BU410" s="15"/>
      <c r="BV410" s="15"/>
      <c r="BW410" s="15"/>
      <c r="BX410" s="15"/>
      <c r="BY410" s="21"/>
      <c r="BZ410" s="21"/>
      <c r="CA410" s="21"/>
      <c r="CB410" s="21"/>
      <c r="CC410" s="21"/>
      <c r="CD410" s="21"/>
      <c r="CE410" s="21"/>
      <c r="CF410" s="21"/>
      <c r="CG410" s="21"/>
      <c r="CH410" s="21"/>
      <c r="CI410" s="21"/>
      <c r="CJ410" s="21"/>
      <c r="CK410" s="21"/>
      <c r="CL410" s="21"/>
      <c r="CM410" s="21"/>
      <c r="CN410" s="21"/>
      <c r="CO410" s="21"/>
      <c r="CP410" s="21"/>
      <c r="CQ410" s="21"/>
      <c r="CR410" s="21"/>
      <c r="CS410" s="21"/>
      <c r="CT410" s="21"/>
      <c r="CU410" s="21"/>
      <c r="CV410" s="21"/>
      <c r="CW410" s="21"/>
      <c r="CX410" s="21"/>
      <c r="CY410" s="21"/>
      <c r="CZ410" s="21"/>
      <c r="DA410" s="21"/>
      <c r="DB410" s="21"/>
      <c r="DC410" s="21"/>
      <c r="DD410" s="21"/>
      <c r="DE410" s="21"/>
      <c r="DF410" s="21"/>
      <c r="DG410" s="21"/>
      <c r="DH410" s="21"/>
      <c r="DI410" s="21"/>
    </row>
    <row r="411" spans="1:113" ht="15">
      <c r="A411" s="155" t="s">
        <v>483</v>
      </c>
      <c r="B411" s="156"/>
      <c r="C411" s="80"/>
      <c r="D411" s="26">
        <v>1</v>
      </c>
      <c r="Q411" s="174">
        <v>1</v>
      </c>
      <c r="AC411" s="21"/>
      <c r="AD411" s="61"/>
      <c r="AE411" s="66"/>
      <c r="AF411" s="14"/>
      <c r="AG411" s="15"/>
      <c r="AH411" s="15"/>
      <c r="AI411" s="15"/>
      <c r="AJ411" s="15"/>
      <c r="AK411" s="15"/>
      <c r="AL411" s="15"/>
      <c r="AM411" s="15"/>
      <c r="AN411" s="15"/>
      <c r="AO411" s="15"/>
      <c r="AP411" s="15"/>
      <c r="AQ411" s="15"/>
      <c r="AR411" s="15"/>
      <c r="AS411" s="15"/>
      <c r="AT411" s="15"/>
      <c r="AU411" s="15"/>
      <c r="AV411" s="15"/>
      <c r="AW411" s="15"/>
      <c r="AX411" s="15"/>
      <c r="AY411" s="15"/>
      <c r="AZ411" s="15"/>
      <c r="BA411" s="15"/>
      <c r="BB411" s="15"/>
      <c r="BC411" s="15"/>
      <c r="BD411" s="15"/>
      <c r="BE411" s="15"/>
      <c r="BF411" s="15"/>
      <c r="BG411" s="15"/>
      <c r="BH411" s="15"/>
      <c r="BI411" s="15"/>
      <c r="BJ411" s="15"/>
      <c r="BK411" s="15"/>
      <c r="BL411" s="15"/>
      <c r="BM411" s="15"/>
      <c r="BN411" s="15"/>
      <c r="BO411" s="15"/>
      <c r="BP411" s="15"/>
      <c r="BQ411" s="15"/>
      <c r="BR411" s="15"/>
      <c r="BS411" s="15"/>
      <c r="BT411" s="15"/>
      <c r="BU411" s="15"/>
      <c r="BV411" s="15"/>
      <c r="BW411" s="15"/>
      <c r="BX411" s="15"/>
      <c r="BY411" s="21"/>
      <c r="BZ411" s="21"/>
      <c r="CA411" s="21"/>
      <c r="CB411" s="21"/>
      <c r="CC411" s="21"/>
      <c r="CD411" s="21"/>
      <c r="CE411" s="21"/>
      <c r="CF411" s="21"/>
      <c r="CG411" s="21"/>
      <c r="CH411" s="21"/>
      <c r="CI411" s="21"/>
      <c r="CJ411" s="21"/>
      <c r="CK411" s="21"/>
      <c r="CL411" s="21"/>
      <c r="CM411" s="21"/>
      <c r="CN411" s="21"/>
      <c r="CO411" s="21"/>
      <c r="CP411" s="21"/>
      <c r="CQ411" s="21"/>
      <c r="CR411" s="21"/>
      <c r="CS411" s="21"/>
      <c r="CT411" s="21"/>
      <c r="CU411" s="21"/>
      <c r="CV411" s="21"/>
      <c r="CW411" s="21"/>
      <c r="CX411" s="21"/>
      <c r="CY411" s="21"/>
      <c r="CZ411" s="21"/>
      <c r="DA411" s="21"/>
      <c r="DB411" s="21"/>
      <c r="DC411" s="21"/>
      <c r="DD411" s="21"/>
      <c r="DE411" s="21"/>
      <c r="DF411" s="21"/>
      <c r="DG411" s="21"/>
      <c r="DH411" s="21"/>
      <c r="DI411" s="21"/>
    </row>
    <row r="412" spans="1:113" ht="15">
      <c r="A412" s="155" t="s">
        <v>484</v>
      </c>
      <c r="B412" s="156"/>
      <c r="C412" s="80"/>
      <c r="D412" s="26">
        <v>1</v>
      </c>
      <c r="Q412" s="174">
        <v>1</v>
      </c>
      <c r="AC412" s="21"/>
      <c r="AD412" s="61"/>
      <c r="AE412" s="66"/>
      <c r="AF412" s="14"/>
      <c r="AG412" s="15"/>
      <c r="AH412" s="15"/>
      <c r="AI412" s="15"/>
      <c r="AJ412" s="15"/>
      <c r="AK412" s="15"/>
      <c r="AL412" s="15"/>
      <c r="AM412" s="15"/>
      <c r="AN412" s="15"/>
      <c r="AO412" s="15"/>
      <c r="AP412" s="15"/>
      <c r="AQ412" s="15"/>
      <c r="AR412" s="15"/>
      <c r="AS412" s="15"/>
      <c r="AT412" s="15"/>
      <c r="AU412" s="15"/>
      <c r="AV412" s="15"/>
      <c r="AW412" s="15"/>
      <c r="AX412" s="15"/>
      <c r="AY412" s="15"/>
      <c r="AZ412" s="15"/>
      <c r="BA412" s="15"/>
      <c r="BB412" s="15"/>
      <c r="BC412" s="15"/>
      <c r="BD412" s="15"/>
      <c r="BE412" s="15"/>
      <c r="BF412" s="15"/>
      <c r="BG412" s="15"/>
      <c r="BH412" s="15"/>
      <c r="BI412" s="15"/>
      <c r="BJ412" s="15"/>
      <c r="BK412" s="15"/>
      <c r="BL412" s="15"/>
      <c r="BM412" s="15"/>
      <c r="BN412" s="15"/>
      <c r="BO412" s="15"/>
      <c r="BP412" s="15"/>
      <c r="BQ412" s="15"/>
      <c r="BR412" s="15"/>
      <c r="BS412" s="15"/>
      <c r="BT412" s="15"/>
      <c r="BU412" s="15"/>
      <c r="BV412" s="15"/>
      <c r="BW412" s="15"/>
      <c r="BX412" s="15"/>
      <c r="BY412" s="21"/>
      <c r="BZ412" s="21"/>
      <c r="CA412" s="21"/>
      <c r="CB412" s="21"/>
      <c r="CC412" s="21"/>
      <c r="CD412" s="21"/>
      <c r="CE412" s="21"/>
      <c r="CF412" s="21"/>
      <c r="CG412" s="21"/>
      <c r="CH412" s="21"/>
      <c r="CI412" s="21"/>
      <c r="CJ412" s="21"/>
      <c r="CK412" s="21"/>
      <c r="CL412" s="21"/>
      <c r="CM412" s="21"/>
      <c r="CN412" s="21"/>
      <c r="CO412" s="21"/>
      <c r="CP412" s="21"/>
      <c r="CQ412" s="21"/>
      <c r="CR412" s="21"/>
      <c r="CS412" s="21"/>
      <c r="CT412" s="21"/>
      <c r="CU412" s="21"/>
      <c r="CV412" s="21"/>
      <c r="CW412" s="21"/>
      <c r="CX412" s="21"/>
      <c r="CY412" s="21"/>
      <c r="CZ412" s="21"/>
      <c r="DA412" s="21"/>
      <c r="DB412" s="21"/>
      <c r="DC412" s="21"/>
      <c r="DD412" s="21"/>
      <c r="DE412" s="21"/>
      <c r="DF412" s="21"/>
      <c r="DG412" s="21"/>
      <c r="DH412" s="21"/>
      <c r="DI412" s="21"/>
    </row>
    <row r="413" spans="1:113" ht="15">
      <c r="A413" s="155" t="s">
        <v>485</v>
      </c>
      <c r="B413" s="156">
        <v>1</v>
      </c>
      <c r="C413" s="80"/>
      <c r="D413" s="26">
        <v>1</v>
      </c>
      <c r="G413" s="174">
        <v>1</v>
      </c>
      <c r="Q413" s="174">
        <v>1</v>
      </c>
      <c r="AC413" s="21"/>
      <c r="AD413" s="61"/>
      <c r="AE413" s="66"/>
      <c r="AF413" s="14"/>
      <c r="AG413" s="15"/>
      <c r="AH413" s="15"/>
      <c r="AI413" s="15"/>
      <c r="AJ413" s="15"/>
      <c r="AK413" s="15"/>
      <c r="AL413" s="15"/>
      <c r="AM413" s="15"/>
      <c r="AN413" s="15"/>
      <c r="AO413" s="15"/>
      <c r="AP413" s="15"/>
      <c r="AQ413" s="15"/>
      <c r="AR413" s="15"/>
      <c r="AS413" s="15"/>
      <c r="AT413" s="15"/>
      <c r="AU413" s="15"/>
      <c r="AV413" s="15"/>
      <c r="AW413" s="15"/>
      <c r="AX413" s="15"/>
      <c r="AY413" s="15"/>
      <c r="AZ413" s="15"/>
      <c r="BA413" s="15"/>
      <c r="BB413" s="15"/>
      <c r="BC413" s="15"/>
      <c r="BD413" s="15"/>
      <c r="BE413" s="15"/>
      <c r="BF413" s="15"/>
      <c r="BG413" s="15"/>
      <c r="BH413" s="15"/>
      <c r="BI413" s="15"/>
      <c r="BJ413" s="15"/>
      <c r="BK413" s="15"/>
      <c r="BL413" s="15"/>
      <c r="BM413" s="15"/>
      <c r="BN413" s="15"/>
      <c r="BO413" s="15"/>
      <c r="BP413" s="15"/>
      <c r="BQ413" s="15"/>
      <c r="BR413" s="15"/>
      <c r="BS413" s="15"/>
      <c r="BT413" s="15"/>
      <c r="BU413" s="15"/>
      <c r="BV413" s="15"/>
      <c r="BW413" s="15"/>
      <c r="BX413" s="15"/>
      <c r="BY413" s="21"/>
      <c r="BZ413" s="21"/>
      <c r="CA413" s="21"/>
      <c r="CB413" s="21"/>
      <c r="CC413" s="21"/>
      <c r="CD413" s="21"/>
      <c r="CE413" s="21"/>
      <c r="CF413" s="21"/>
      <c r="CG413" s="21"/>
      <c r="CH413" s="21"/>
      <c r="CI413" s="21"/>
      <c r="CJ413" s="21"/>
      <c r="CK413" s="21"/>
      <c r="CL413" s="21"/>
      <c r="CM413" s="21"/>
      <c r="CN413" s="21"/>
      <c r="CO413" s="21"/>
      <c r="CP413" s="21"/>
      <c r="CQ413" s="21"/>
      <c r="CR413" s="21"/>
      <c r="CS413" s="21"/>
      <c r="CT413" s="21"/>
      <c r="CU413" s="21"/>
      <c r="CV413" s="21"/>
      <c r="CW413" s="21"/>
      <c r="CX413" s="21"/>
      <c r="CY413" s="21"/>
      <c r="CZ413" s="21"/>
      <c r="DA413" s="21"/>
      <c r="DB413" s="21"/>
      <c r="DC413" s="21"/>
      <c r="DD413" s="21"/>
      <c r="DE413" s="21"/>
      <c r="DF413" s="21"/>
      <c r="DG413" s="21"/>
      <c r="DH413" s="21"/>
      <c r="DI413" s="21"/>
    </row>
    <row r="414" spans="1:113" ht="15">
      <c r="A414" s="155" t="s">
        <v>598</v>
      </c>
      <c r="B414" s="156">
        <v>1</v>
      </c>
      <c r="C414" s="80"/>
      <c r="D414" s="26">
        <v>1</v>
      </c>
      <c r="G414" s="174">
        <v>1</v>
      </c>
      <c r="Q414" s="174">
        <v>1</v>
      </c>
      <c r="AC414" s="21"/>
      <c r="AD414" s="61"/>
      <c r="AE414" s="66"/>
      <c r="AF414" s="14"/>
      <c r="AG414" s="15"/>
      <c r="AH414" s="15"/>
      <c r="AI414" s="15"/>
      <c r="AJ414" s="15"/>
      <c r="AK414" s="15"/>
      <c r="AL414" s="15"/>
      <c r="AM414" s="15"/>
      <c r="AN414" s="15"/>
      <c r="AO414" s="15"/>
      <c r="AP414" s="15"/>
      <c r="AQ414" s="15"/>
      <c r="AR414" s="15"/>
      <c r="AS414" s="15"/>
      <c r="AT414" s="15"/>
      <c r="AU414" s="15"/>
      <c r="AV414" s="15"/>
      <c r="AW414" s="15"/>
      <c r="AX414" s="15"/>
      <c r="AY414" s="15"/>
      <c r="AZ414" s="15"/>
      <c r="BA414" s="15"/>
      <c r="BB414" s="15"/>
      <c r="BC414" s="15"/>
      <c r="BD414" s="15"/>
      <c r="BE414" s="15"/>
      <c r="BF414" s="15"/>
      <c r="BG414" s="15"/>
      <c r="BH414" s="15"/>
      <c r="BI414" s="15"/>
      <c r="BJ414" s="15"/>
      <c r="BK414" s="15"/>
      <c r="BL414" s="15"/>
      <c r="BM414" s="15"/>
      <c r="BN414" s="15"/>
      <c r="BO414" s="15"/>
      <c r="BP414" s="15"/>
      <c r="BQ414" s="15"/>
      <c r="BR414" s="15"/>
      <c r="BS414" s="15"/>
      <c r="BT414" s="15"/>
      <c r="BU414" s="15"/>
      <c r="BV414" s="15"/>
      <c r="BW414" s="15"/>
      <c r="BX414" s="15"/>
      <c r="BY414" s="21"/>
      <c r="BZ414" s="21"/>
      <c r="CA414" s="21"/>
      <c r="CB414" s="21"/>
      <c r="CC414" s="21"/>
      <c r="CD414" s="21"/>
      <c r="CE414" s="21"/>
      <c r="CF414" s="21"/>
      <c r="CG414" s="21"/>
      <c r="CH414" s="21"/>
      <c r="CI414" s="21"/>
      <c r="CJ414" s="21"/>
      <c r="CK414" s="21"/>
      <c r="CL414" s="21"/>
      <c r="CM414" s="21"/>
      <c r="CN414" s="21"/>
      <c r="CO414" s="21"/>
      <c r="CP414" s="21"/>
      <c r="CQ414" s="21"/>
      <c r="CR414" s="21"/>
      <c r="CS414" s="21"/>
      <c r="CT414" s="21"/>
      <c r="CU414" s="21"/>
      <c r="CV414" s="21"/>
      <c r="CW414" s="21"/>
      <c r="CX414" s="21"/>
      <c r="CY414" s="21"/>
      <c r="CZ414" s="21"/>
      <c r="DA414" s="21"/>
      <c r="DB414" s="21"/>
      <c r="DC414" s="21"/>
      <c r="DD414" s="21"/>
      <c r="DE414" s="21"/>
      <c r="DF414" s="21"/>
      <c r="DG414" s="21"/>
      <c r="DH414" s="21"/>
      <c r="DI414" s="21"/>
    </row>
    <row r="415" spans="1:113" ht="15">
      <c r="A415" s="155" t="s">
        <v>486</v>
      </c>
      <c r="B415" s="156"/>
      <c r="C415" s="80"/>
      <c r="D415" s="26">
        <v>1</v>
      </c>
      <c r="G415" s="174">
        <v>1</v>
      </c>
      <c r="Q415" s="174">
        <v>1</v>
      </c>
      <c r="AC415" s="21"/>
      <c r="AD415" s="61"/>
      <c r="AE415" s="66"/>
      <c r="AF415" s="14"/>
      <c r="AG415" s="15"/>
      <c r="AH415" s="15"/>
      <c r="AI415" s="15"/>
      <c r="AJ415" s="15"/>
      <c r="AK415" s="15"/>
      <c r="AL415" s="15"/>
      <c r="AM415" s="15"/>
      <c r="AN415" s="15"/>
      <c r="AO415" s="15"/>
      <c r="AP415" s="15"/>
      <c r="AQ415" s="15"/>
      <c r="AR415" s="15"/>
      <c r="AS415" s="15"/>
      <c r="AT415" s="15"/>
      <c r="AU415" s="15"/>
      <c r="AV415" s="15"/>
      <c r="AW415" s="15"/>
      <c r="AX415" s="15"/>
      <c r="AY415" s="15"/>
      <c r="AZ415" s="15"/>
      <c r="BA415" s="15"/>
      <c r="BB415" s="15"/>
      <c r="BC415" s="15"/>
      <c r="BD415" s="15"/>
      <c r="BE415" s="15"/>
      <c r="BF415" s="15"/>
      <c r="BG415" s="15"/>
      <c r="BH415" s="15"/>
      <c r="BI415" s="15"/>
      <c r="BJ415" s="15"/>
      <c r="BK415" s="15"/>
      <c r="BL415" s="15"/>
      <c r="BM415" s="15"/>
      <c r="BN415" s="15"/>
      <c r="BO415" s="15"/>
      <c r="BP415" s="15"/>
      <c r="BQ415" s="15"/>
      <c r="BR415" s="15"/>
      <c r="BS415" s="15"/>
      <c r="BT415" s="15"/>
      <c r="BU415" s="15"/>
      <c r="BV415" s="15"/>
      <c r="BW415" s="15"/>
      <c r="BX415" s="15"/>
      <c r="BY415" s="21"/>
      <c r="BZ415" s="21"/>
      <c r="CA415" s="21"/>
      <c r="CB415" s="21"/>
      <c r="CC415" s="21"/>
      <c r="CD415" s="21"/>
      <c r="CE415" s="21"/>
      <c r="CF415" s="21"/>
      <c r="CG415" s="21"/>
      <c r="CH415" s="21"/>
      <c r="CI415" s="21"/>
      <c r="CJ415" s="21"/>
      <c r="CK415" s="21"/>
      <c r="CL415" s="21"/>
      <c r="CM415" s="21"/>
      <c r="CN415" s="21"/>
      <c r="CO415" s="21"/>
      <c r="CP415" s="21"/>
      <c r="CQ415" s="21"/>
      <c r="CR415" s="21"/>
      <c r="CS415" s="21"/>
      <c r="CT415" s="21"/>
      <c r="CU415" s="21"/>
      <c r="CV415" s="21"/>
      <c r="CW415" s="21"/>
      <c r="CX415" s="21"/>
      <c r="CY415" s="21"/>
      <c r="CZ415" s="21"/>
      <c r="DA415" s="21"/>
      <c r="DB415" s="21"/>
      <c r="DC415" s="21"/>
      <c r="DD415" s="21"/>
      <c r="DE415" s="21"/>
      <c r="DF415" s="21"/>
      <c r="DG415" s="21"/>
      <c r="DH415" s="21"/>
      <c r="DI415" s="21"/>
    </row>
    <row r="416" spans="1:113" ht="15">
      <c r="A416" s="155" t="s">
        <v>487</v>
      </c>
      <c r="B416" s="156"/>
      <c r="C416" s="80"/>
      <c r="D416" s="26">
        <v>1</v>
      </c>
      <c r="Q416" s="174">
        <v>1</v>
      </c>
      <c r="AC416" s="21"/>
      <c r="AD416" s="61"/>
      <c r="AE416" s="66"/>
      <c r="AF416" s="14"/>
      <c r="AG416" s="15"/>
      <c r="AH416" s="15"/>
      <c r="AI416" s="15"/>
      <c r="AJ416" s="15"/>
      <c r="AK416" s="15"/>
      <c r="AL416" s="15"/>
      <c r="AM416" s="15"/>
      <c r="AN416" s="15"/>
      <c r="AO416" s="15"/>
      <c r="AP416" s="15"/>
      <c r="AQ416" s="15"/>
      <c r="AR416" s="15"/>
      <c r="AS416" s="15"/>
      <c r="AT416" s="15"/>
      <c r="AU416" s="15"/>
      <c r="AV416" s="15"/>
      <c r="AW416" s="15"/>
      <c r="AX416" s="15"/>
      <c r="AY416" s="15"/>
      <c r="AZ416" s="15"/>
      <c r="BA416" s="15"/>
      <c r="BB416" s="15"/>
      <c r="BC416" s="15"/>
      <c r="BD416" s="15"/>
      <c r="BE416" s="15"/>
      <c r="BF416" s="15"/>
      <c r="BG416" s="15"/>
      <c r="BH416" s="15"/>
      <c r="BI416" s="15"/>
      <c r="BJ416" s="15"/>
      <c r="BK416" s="15"/>
      <c r="BL416" s="15"/>
      <c r="BM416" s="15"/>
      <c r="BN416" s="15"/>
      <c r="BO416" s="15"/>
      <c r="BP416" s="15"/>
      <c r="BQ416" s="15"/>
      <c r="BR416" s="15"/>
      <c r="BS416" s="15"/>
      <c r="BT416" s="15"/>
      <c r="BU416" s="15"/>
      <c r="BV416" s="15"/>
      <c r="BW416" s="15"/>
      <c r="BX416" s="15"/>
      <c r="BY416" s="21"/>
      <c r="BZ416" s="21"/>
      <c r="CA416" s="21"/>
      <c r="CB416" s="21"/>
      <c r="CC416" s="21"/>
      <c r="CD416" s="21"/>
      <c r="CE416" s="21"/>
      <c r="CF416" s="21"/>
      <c r="CG416" s="21"/>
      <c r="CH416" s="21"/>
      <c r="CI416" s="21"/>
      <c r="CJ416" s="21"/>
      <c r="CK416" s="21"/>
      <c r="CL416" s="21"/>
      <c r="CM416" s="21"/>
      <c r="CN416" s="21"/>
      <c r="CO416" s="21"/>
      <c r="CP416" s="21"/>
      <c r="CQ416" s="21"/>
      <c r="CR416" s="21"/>
      <c r="CS416" s="21"/>
      <c r="CT416" s="21"/>
      <c r="CU416" s="21"/>
      <c r="CV416" s="21"/>
      <c r="CW416" s="21"/>
      <c r="CX416" s="21"/>
      <c r="CY416" s="21"/>
      <c r="CZ416" s="21"/>
      <c r="DA416" s="21"/>
      <c r="DB416" s="21"/>
      <c r="DC416" s="21"/>
      <c r="DD416" s="21"/>
      <c r="DE416" s="21"/>
      <c r="DF416" s="21"/>
      <c r="DG416" s="21"/>
      <c r="DH416" s="21"/>
      <c r="DI416" s="21"/>
    </row>
    <row r="417" spans="1:113" ht="15">
      <c r="A417" s="155" t="s">
        <v>153</v>
      </c>
      <c r="B417" s="156"/>
      <c r="C417" s="80"/>
      <c r="D417" s="26">
        <v>1</v>
      </c>
      <c r="Q417" s="174">
        <v>1</v>
      </c>
      <c r="AC417" s="21"/>
      <c r="AD417" s="61"/>
      <c r="AE417" s="66"/>
      <c r="AF417" s="14"/>
      <c r="AG417" s="15"/>
      <c r="AH417" s="15"/>
      <c r="AI417" s="15"/>
      <c r="AJ417" s="15"/>
      <c r="AK417" s="15"/>
      <c r="AL417" s="15"/>
      <c r="AM417" s="15"/>
      <c r="AN417" s="15"/>
      <c r="AO417" s="15"/>
      <c r="AP417" s="15"/>
      <c r="AQ417" s="15"/>
      <c r="AR417" s="15"/>
      <c r="AS417" s="15"/>
      <c r="AT417" s="15"/>
      <c r="AU417" s="15"/>
      <c r="AV417" s="15"/>
      <c r="AW417" s="15"/>
      <c r="AX417" s="15"/>
      <c r="AY417" s="15"/>
      <c r="AZ417" s="15"/>
      <c r="BA417" s="15"/>
      <c r="BB417" s="15"/>
      <c r="BC417" s="15"/>
      <c r="BD417" s="15"/>
      <c r="BE417" s="15"/>
      <c r="BF417" s="15"/>
      <c r="BG417" s="15"/>
      <c r="BH417" s="15"/>
      <c r="BI417" s="15"/>
      <c r="BJ417" s="15"/>
      <c r="BK417" s="15"/>
      <c r="BL417" s="15"/>
      <c r="BM417" s="15"/>
      <c r="BN417" s="15"/>
      <c r="BO417" s="15"/>
      <c r="BP417" s="15"/>
      <c r="BQ417" s="15"/>
      <c r="BR417" s="15"/>
      <c r="BS417" s="15"/>
      <c r="BT417" s="15"/>
      <c r="BU417" s="15"/>
      <c r="BV417" s="15"/>
      <c r="BW417" s="15"/>
      <c r="BX417" s="15"/>
      <c r="BY417" s="21"/>
      <c r="BZ417" s="21"/>
      <c r="CA417" s="21"/>
      <c r="CB417" s="21"/>
      <c r="CC417" s="21"/>
      <c r="CD417" s="21"/>
      <c r="CE417" s="21"/>
      <c r="CF417" s="21"/>
      <c r="CG417" s="21"/>
      <c r="CH417" s="21"/>
      <c r="CI417" s="21"/>
      <c r="CJ417" s="21"/>
      <c r="CK417" s="21"/>
      <c r="CL417" s="21"/>
      <c r="CM417" s="21"/>
      <c r="CN417" s="21"/>
      <c r="CO417" s="21"/>
      <c r="CP417" s="21"/>
      <c r="CQ417" s="21"/>
      <c r="CR417" s="21"/>
      <c r="CS417" s="21"/>
      <c r="CT417" s="21"/>
      <c r="CU417" s="21"/>
      <c r="CV417" s="21"/>
      <c r="CW417" s="21"/>
      <c r="CX417" s="21"/>
      <c r="CY417" s="21"/>
      <c r="CZ417" s="21"/>
      <c r="DA417" s="21"/>
      <c r="DB417" s="21"/>
      <c r="DC417" s="21"/>
      <c r="DD417" s="21"/>
      <c r="DE417" s="21"/>
      <c r="DF417" s="21"/>
      <c r="DG417" s="21"/>
      <c r="DH417" s="21"/>
      <c r="DI417" s="21"/>
    </row>
    <row r="418" spans="1:113" ht="15">
      <c r="A418" s="155" t="s">
        <v>488</v>
      </c>
      <c r="B418" s="156">
        <v>1</v>
      </c>
      <c r="C418" s="80"/>
      <c r="D418" s="26">
        <v>1</v>
      </c>
      <c r="G418" s="174">
        <v>1</v>
      </c>
      <c r="Q418" s="174">
        <v>1</v>
      </c>
      <c r="AC418" s="21"/>
      <c r="AD418" s="61"/>
      <c r="AE418" s="66"/>
      <c r="AF418" s="14"/>
      <c r="AG418" s="15"/>
      <c r="AH418" s="15"/>
      <c r="AI418" s="15"/>
      <c r="AJ418" s="15"/>
      <c r="AK418" s="15"/>
      <c r="AL418" s="15"/>
      <c r="AM418" s="15"/>
      <c r="AN418" s="15"/>
      <c r="AO418" s="15"/>
      <c r="AP418" s="15"/>
      <c r="AQ418" s="15"/>
      <c r="AR418" s="15"/>
      <c r="AS418" s="15"/>
      <c r="AT418" s="15"/>
      <c r="AU418" s="15"/>
      <c r="AV418" s="15"/>
      <c r="AW418" s="15"/>
      <c r="AX418" s="15"/>
      <c r="AY418" s="15"/>
      <c r="AZ418" s="15"/>
      <c r="BA418" s="15"/>
      <c r="BB418" s="15"/>
      <c r="BC418" s="15"/>
      <c r="BD418" s="15"/>
      <c r="BE418" s="15"/>
      <c r="BF418" s="15"/>
      <c r="BG418" s="15"/>
      <c r="BH418" s="15"/>
      <c r="BI418" s="15"/>
      <c r="BJ418" s="15"/>
      <c r="BK418" s="15"/>
      <c r="BL418" s="15"/>
      <c r="BM418" s="15"/>
      <c r="BN418" s="15"/>
      <c r="BO418" s="15"/>
      <c r="BP418" s="15"/>
      <c r="BQ418" s="15"/>
      <c r="BR418" s="15"/>
      <c r="BS418" s="15"/>
      <c r="BT418" s="15"/>
      <c r="BU418" s="15"/>
      <c r="BV418" s="15"/>
      <c r="BW418" s="15"/>
      <c r="BX418" s="15"/>
      <c r="BY418" s="21"/>
      <c r="BZ418" s="21"/>
      <c r="CA418" s="21"/>
      <c r="CB418" s="21"/>
      <c r="CC418" s="21"/>
      <c r="CD418" s="21"/>
      <c r="CE418" s="21"/>
      <c r="CF418" s="21"/>
      <c r="CG418" s="21"/>
      <c r="CH418" s="21"/>
      <c r="CI418" s="21"/>
      <c r="CJ418" s="21"/>
      <c r="CK418" s="21"/>
      <c r="CL418" s="21"/>
      <c r="CM418" s="21"/>
      <c r="CN418" s="21"/>
      <c r="CO418" s="21"/>
      <c r="CP418" s="21"/>
      <c r="CQ418" s="21"/>
      <c r="CR418" s="21"/>
      <c r="CS418" s="21"/>
      <c r="CT418" s="21"/>
      <c r="CU418" s="21"/>
      <c r="CV418" s="21"/>
      <c r="CW418" s="21"/>
      <c r="CX418" s="21"/>
      <c r="CY418" s="21"/>
      <c r="CZ418" s="21"/>
      <c r="DA418" s="21"/>
      <c r="DB418" s="21"/>
      <c r="DC418" s="21"/>
      <c r="DD418" s="21"/>
      <c r="DE418" s="21"/>
      <c r="DF418" s="21"/>
      <c r="DG418" s="21"/>
      <c r="DH418" s="21"/>
      <c r="DI418" s="21"/>
    </row>
    <row r="419" spans="1:113" ht="15">
      <c r="A419" s="155" t="s">
        <v>489</v>
      </c>
      <c r="B419" s="156"/>
      <c r="C419" s="80"/>
      <c r="D419" s="26">
        <v>1</v>
      </c>
      <c r="G419" s="174">
        <v>1</v>
      </c>
      <c r="Q419" s="174">
        <v>1</v>
      </c>
      <c r="AC419" s="21"/>
      <c r="AD419" s="61"/>
      <c r="AE419" s="66"/>
      <c r="AF419" s="14"/>
      <c r="AG419" s="15"/>
      <c r="AH419" s="15"/>
      <c r="AI419" s="15"/>
      <c r="AJ419" s="15"/>
      <c r="AK419" s="15"/>
      <c r="AL419" s="15"/>
      <c r="AM419" s="15"/>
      <c r="AN419" s="15"/>
      <c r="AO419" s="15"/>
      <c r="AP419" s="15"/>
      <c r="AQ419" s="15"/>
      <c r="AR419" s="15"/>
      <c r="AS419" s="15"/>
      <c r="AT419" s="15"/>
      <c r="AU419" s="15"/>
      <c r="AV419" s="15"/>
      <c r="AW419" s="15"/>
      <c r="AX419" s="15"/>
      <c r="AY419" s="15"/>
      <c r="AZ419" s="15"/>
      <c r="BA419" s="15"/>
      <c r="BB419" s="15"/>
      <c r="BC419" s="15"/>
      <c r="BD419" s="15"/>
      <c r="BE419" s="15"/>
      <c r="BF419" s="15"/>
      <c r="BG419" s="15"/>
      <c r="BH419" s="15"/>
      <c r="BI419" s="15"/>
      <c r="BJ419" s="15"/>
      <c r="BK419" s="15"/>
      <c r="BL419" s="15"/>
      <c r="BM419" s="15"/>
      <c r="BN419" s="15"/>
      <c r="BO419" s="15"/>
      <c r="BP419" s="15"/>
      <c r="BQ419" s="15"/>
      <c r="BR419" s="15"/>
      <c r="BS419" s="15"/>
      <c r="BT419" s="15"/>
      <c r="BU419" s="15"/>
      <c r="BV419" s="15"/>
      <c r="BW419" s="15"/>
      <c r="BX419" s="15"/>
      <c r="BY419" s="21"/>
      <c r="BZ419" s="21"/>
      <c r="CA419" s="21"/>
      <c r="CB419" s="21"/>
      <c r="CC419" s="21"/>
      <c r="CD419" s="21"/>
      <c r="CE419" s="21"/>
      <c r="CF419" s="21"/>
      <c r="CG419" s="21"/>
      <c r="CH419" s="21"/>
      <c r="CI419" s="21"/>
      <c r="CJ419" s="21"/>
      <c r="CK419" s="21"/>
      <c r="CL419" s="21"/>
      <c r="CM419" s="21"/>
      <c r="CN419" s="21"/>
      <c r="CO419" s="21"/>
      <c r="CP419" s="21"/>
      <c r="CQ419" s="21"/>
      <c r="CR419" s="21"/>
      <c r="CS419" s="21"/>
      <c r="CT419" s="21"/>
      <c r="CU419" s="21"/>
      <c r="CV419" s="21"/>
      <c r="CW419" s="21"/>
      <c r="CX419" s="21"/>
      <c r="CY419" s="21"/>
      <c r="CZ419" s="21"/>
      <c r="DA419" s="21"/>
      <c r="DB419" s="21"/>
      <c r="DC419" s="21"/>
      <c r="DD419" s="21"/>
      <c r="DE419" s="21"/>
      <c r="DF419" s="21"/>
      <c r="DG419" s="21"/>
      <c r="DH419" s="21"/>
      <c r="DI419" s="21"/>
    </row>
    <row r="420" spans="1:113" ht="15">
      <c r="A420" s="155" t="s">
        <v>490</v>
      </c>
      <c r="B420" s="156"/>
      <c r="C420" s="80"/>
      <c r="D420" s="26">
        <v>1</v>
      </c>
      <c r="Q420" s="174">
        <v>1</v>
      </c>
      <c r="AC420" s="21"/>
      <c r="AD420" s="61"/>
      <c r="AE420" s="66"/>
      <c r="AF420" s="14"/>
      <c r="AG420" s="15"/>
      <c r="AH420" s="15"/>
      <c r="AI420" s="15"/>
      <c r="AJ420" s="15"/>
      <c r="AK420" s="15"/>
      <c r="AL420" s="15"/>
      <c r="AM420" s="15"/>
      <c r="AN420" s="15"/>
      <c r="AO420" s="15"/>
      <c r="AP420" s="15"/>
      <c r="AQ420" s="15"/>
      <c r="AR420" s="15"/>
      <c r="AS420" s="15"/>
      <c r="AT420" s="15"/>
      <c r="AU420" s="15"/>
      <c r="AV420" s="15"/>
      <c r="AW420" s="15"/>
      <c r="AX420" s="15"/>
      <c r="AY420" s="15"/>
      <c r="AZ420" s="15"/>
      <c r="BA420" s="15"/>
      <c r="BB420" s="15"/>
      <c r="BC420" s="15"/>
      <c r="BD420" s="15"/>
      <c r="BE420" s="15"/>
      <c r="BF420" s="15"/>
      <c r="BG420" s="15"/>
      <c r="BH420" s="15"/>
      <c r="BI420" s="15"/>
      <c r="BJ420" s="15"/>
      <c r="BK420" s="15"/>
      <c r="BL420" s="15"/>
      <c r="BM420" s="15"/>
      <c r="BN420" s="15"/>
      <c r="BO420" s="15"/>
      <c r="BP420" s="15"/>
      <c r="BQ420" s="15"/>
      <c r="BR420" s="15"/>
      <c r="BS420" s="15"/>
      <c r="BT420" s="15"/>
      <c r="BU420" s="15"/>
      <c r="BV420" s="15"/>
      <c r="BW420" s="15"/>
      <c r="BX420" s="15"/>
      <c r="BY420" s="21"/>
      <c r="BZ420" s="21"/>
      <c r="CA420" s="21"/>
      <c r="CB420" s="21"/>
      <c r="CC420" s="21"/>
      <c r="CD420" s="21"/>
      <c r="CE420" s="21"/>
      <c r="CF420" s="21"/>
      <c r="CG420" s="21"/>
      <c r="CH420" s="21"/>
      <c r="CI420" s="21"/>
      <c r="CJ420" s="21"/>
      <c r="CK420" s="21"/>
      <c r="CL420" s="21"/>
      <c r="CM420" s="21"/>
      <c r="CN420" s="21"/>
      <c r="CO420" s="21"/>
      <c r="CP420" s="21"/>
      <c r="CQ420" s="21"/>
      <c r="CR420" s="21"/>
      <c r="CS420" s="21"/>
      <c r="CT420" s="21"/>
      <c r="CU420" s="21"/>
      <c r="CV420" s="21"/>
      <c r="CW420" s="21"/>
      <c r="CX420" s="21"/>
      <c r="CY420" s="21"/>
      <c r="CZ420" s="21"/>
      <c r="DA420" s="21"/>
      <c r="DB420" s="21"/>
      <c r="DC420" s="21"/>
      <c r="DD420" s="21"/>
      <c r="DE420" s="21"/>
      <c r="DF420" s="21"/>
      <c r="DG420" s="21"/>
      <c r="DH420" s="21"/>
      <c r="DI420" s="21"/>
    </row>
    <row r="421" spans="1:113" ht="15">
      <c r="A421" s="155" t="s">
        <v>599</v>
      </c>
      <c r="B421" s="156">
        <v>1</v>
      </c>
      <c r="C421" s="80"/>
      <c r="D421" s="26">
        <v>1</v>
      </c>
      <c r="G421" s="174">
        <v>1</v>
      </c>
      <c r="Q421" s="174">
        <v>1</v>
      </c>
      <c r="AC421" s="21"/>
      <c r="AD421" s="61"/>
      <c r="AE421" s="66"/>
      <c r="AF421" s="14"/>
      <c r="AG421" s="15"/>
      <c r="AH421" s="1"/>
      <c r="AI421" s="1"/>
      <c r="AJ421" s="1"/>
      <c r="AK421" s="15"/>
      <c r="AL421" s="15"/>
      <c r="AM421" s="15"/>
      <c r="AN421" s="15"/>
      <c r="AO421" s="15"/>
      <c r="AP421" s="15"/>
      <c r="AQ421" s="15"/>
      <c r="AR421" s="15"/>
      <c r="AS421" s="15"/>
      <c r="AT421" s="15"/>
      <c r="AU421" s="15"/>
      <c r="AV421" s="15"/>
      <c r="AW421" s="15"/>
      <c r="AX421" s="15"/>
      <c r="AY421" s="15"/>
      <c r="AZ421" s="15"/>
      <c r="BA421" s="15"/>
      <c r="BB421" s="15"/>
      <c r="BC421" s="15"/>
      <c r="BD421" s="15"/>
      <c r="BE421" s="15"/>
      <c r="BF421" s="15"/>
      <c r="BG421" s="15"/>
      <c r="BH421" s="15"/>
      <c r="BI421" s="15"/>
      <c r="BJ421" s="15"/>
      <c r="BK421" s="15"/>
      <c r="BL421" s="15"/>
      <c r="BM421" s="15"/>
      <c r="BN421" s="15"/>
      <c r="BO421" s="15"/>
      <c r="BP421" s="15"/>
      <c r="BQ421" s="15"/>
      <c r="BR421" s="15"/>
      <c r="BS421" s="15"/>
      <c r="BT421" s="15"/>
      <c r="BU421" s="15"/>
      <c r="BV421" s="15"/>
      <c r="BW421" s="15"/>
      <c r="BX421" s="15"/>
      <c r="BY421" s="21"/>
      <c r="BZ421" s="21"/>
      <c r="CA421" s="21"/>
      <c r="CB421" s="21"/>
      <c r="CC421" s="21"/>
      <c r="CD421" s="21"/>
      <c r="CE421" s="21"/>
      <c r="CF421" s="21"/>
      <c r="CG421" s="21"/>
      <c r="CH421" s="21"/>
      <c r="CI421" s="21"/>
      <c r="CJ421" s="21"/>
      <c r="CK421" s="21"/>
      <c r="CL421" s="21"/>
      <c r="CM421" s="21"/>
      <c r="CN421" s="21"/>
      <c r="CO421" s="21"/>
      <c r="CP421" s="21"/>
      <c r="CQ421" s="21"/>
      <c r="CR421" s="21"/>
      <c r="CS421" s="21"/>
      <c r="CT421" s="21"/>
      <c r="CU421" s="21"/>
      <c r="CV421" s="21"/>
      <c r="CW421" s="21"/>
      <c r="CX421" s="21"/>
      <c r="CY421" s="21"/>
      <c r="CZ421" s="21"/>
      <c r="DA421" s="21"/>
      <c r="DB421" s="21"/>
      <c r="DC421" s="21"/>
      <c r="DD421" s="21"/>
      <c r="DE421" s="21"/>
      <c r="DF421" s="21"/>
      <c r="DG421" s="21"/>
      <c r="DH421" s="21"/>
      <c r="DI421" s="21"/>
    </row>
    <row r="422" spans="1:76" ht="15">
      <c r="A422" s="155" t="s">
        <v>600</v>
      </c>
      <c r="B422" s="156"/>
      <c r="C422" s="80"/>
      <c r="D422" s="26">
        <v>1</v>
      </c>
      <c r="G422" s="174">
        <v>1</v>
      </c>
      <c r="Q422" s="174">
        <v>1</v>
      </c>
      <c r="AC422" s="21"/>
      <c r="AD422" s="46"/>
      <c r="AE422" s="66"/>
      <c r="AF422" s="14"/>
      <c r="AG422" s="15"/>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row>
    <row r="423" spans="1:76" ht="15">
      <c r="A423" s="155" t="s">
        <v>491</v>
      </c>
      <c r="B423" s="156">
        <v>1</v>
      </c>
      <c r="C423" s="80"/>
      <c r="D423" s="26">
        <v>1</v>
      </c>
      <c r="G423" s="174">
        <v>1</v>
      </c>
      <c r="Q423" s="174">
        <v>1</v>
      </c>
      <c r="AC423" s="21"/>
      <c r="AD423" s="46"/>
      <c r="AE423" s="66"/>
      <c r="AF423" s="14"/>
      <c r="AG423" s="15"/>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row>
    <row r="424" spans="1:76" ht="15">
      <c r="A424" s="155" t="s">
        <v>492</v>
      </c>
      <c r="B424" s="156"/>
      <c r="C424" s="80"/>
      <c r="D424" s="26">
        <v>1</v>
      </c>
      <c r="G424" s="174">
        <v>1</v>
      </c>
      <c r="Q424" s="174">
        <v>1</v>
      </c>
      <c r="AC424" s="21"/>
      <c r="AD424" s="46"/>
      <c r="AE424" s="66"/>
      <c r="AF424" s="14"/>
      <c r="AG424" s="15"/>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row>
    <row r="425" spans="1:76" ht="15">
      <c r="A425" s="155" t="s">
        <v>216</v>
      </c>
      <c r="B425" s="156"/>
      <c r="C425" s="80"/>
      <c r="D425" s="26">
        <v>1</v>
      </c>
      <c r="G425" s="174">
        <v>1</v>
      </c>
      <c r="Q425" s="174">
        <v>1</v>
      </c>
      <c r="AC425" s="21"/>
      <c r="AD425" s="46"/>
      <c r="AE425" s="66"/>
      <c r="AF425" s="14"/>
      <c r="AG425" s="15"/>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row>
    <row r="426" spans="1:76" ht="15">
      <c r="A426" s="155" t="s">
        <v>493</v>
      </c>
      <c r="B426" s="156"/>
      <c r="C426" s="80"/>
      <c r="D426" s="26">
        <v>1</v>
      </c>
      <c r="Q426" s="174">
        <v>1</v>
      </c>
      <c r="AC426" s="21"/>
      <c r="AD426" s="46"/>
      <c r="AE426" s="66"/>
      <c r="AF426" s="14"/>
      <c r="AG426" s="15"/>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row>
    <row r="427" spans="1:76" ht="15">
      <c r="A427" s="155" t="s">
        <v>494</v>
      </c>
      <c r="B427" s="156">
        <v>1</v>
      </c>
      <c r="C427" s="80"/>
      <c r="D427" s="26">
        <v>1</v>
      </c>
      <c r="G427" s="174">
        <v>1</v>
      </c>
      <c r="Q427" s="174">
        <v>1</v>
      </c>
      <c r="AC427" s="21"/>
      <c r="AD427" s="46"/>
      <c r="AE427" s="66"/>
      <c r="AF427" s="14"/>
      <c r="AG427" s="15"/>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row>
    <row r="428" spans="1:76" ht="15">
      <c r="A428" s="155" t="s">
        <v>495</v>
      </c>
      <c r="B428" s="156"/>
      <c r="C428" s="80"/>
      <c r="D428" s="26">
        <v>1</v>
      </c>
      <c r="G428" s="174">
        <v>1</v>
      </c>
      <c r="Q428" s="174">
        <v>1</v>
      </c>
      <c r="AC428" s="21"/>
      <c r="AD428" s="46"/>
      <c r="AE428" s="66"/>
      <c r="AF428" s="14"/>
      <c r="AG428" s="15"/>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row>
    <row r="429" spans="1:76" ht="15">
      <c r="A429" s="155" t="s">
        <v>496</v>
      </c>
      <c r="B429" s="156">
        <v>1</v>
      </c>
      <c r="C429" s="80"/>
      <c r="D429" s="26">
        <v>1</v>
      </c>
      <c r="G429" s="174">
        <v>1</v>
      </c>
      <c r="Q429" s="174">
        <v>1</v>
      </c>
      <c r="AC429" s="21"/>
      <c r="AD429" s="46"/>
      <c r="AE429" s="66"/>
      <c r="AF429" s="14"/>
      <c r="AG429" s="15"/>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row>
    <row r="430" spans="1:76" ht="15">
      <c r="A430" s="155" t="s">
        <v>217</v>
      </c>
      <c r="B430" s="156"/>
      <c r="C430" s="80"/>
      <c r="D430" s="26">
        <v>1</v>
      </c>
      <c r="Q430" s="174">
        <v>1</v>
      </c>
      <c r="AC430" s="21"/>
      <c r="AD430" s="46"/>
      <c r="AE430" s="66"/>
      <c r="AF430" s="14"/>
      <c r="AG430" s="15"/>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row>
    <row r="431" spans="1:76" ht="15">
      <c r="A431" s="155" t="s">
        <v>497</v>
      </c>
      <c r="B431" s="156">
        <v>1</v>
      </c>
      <c r="C431" s="80"/>
      <c r="D431" s="26">
        <v>1</v>
      </c>
      <c r="G431" s="174">
        <v>1</v>
      </c>
      <c r="Q431" s="174">
        <v>1</v>
      </c>
      <c r="AC431" s="21"/>
      <c r="AD431" s="46"/>
      <c r="AE431" s="66"/>
      <c r="AF431" s="14"/>
      <c r="AG431" s="15"/>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row>
    <row r="432" spans="1:76" ht="15">
      <c r="A432" s="155" t="s">
        <v>498</v>
      </c>
      <c r="B432" s="156"/>
      <c r="C432" s="80"/>
      <c r="D432" s="26">
        <v>1</v>
      </c>
      <c r="Q432" s="174">
        <v>1</v>
      </c>
      <c r="AC432" s="21"/>
      <c r="AD432" s="46"/>
      <c r="AE432" s="66"/>
      <c r="AF432" s="14"/>
      <c r="AG432" s="15"/>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row>
    <row r="433" spans="1:76" ht="15">
      <c r="A433" s="155" t="s">
        <v>499</v>
      </c>
      <c r="B433" s="156"/>
      <c r="C433" s="80"/>
      <c r="D433" s="26">
        <v>1</v>
      </c>
      <c r="Q433" s="174">
        <v>0.5</v>
      </c>
      <c r="AC433" s="21"/>
      <c r="AD433" s="46"/>
      <c r="AE433" s="66"/>
      <c r="AF433" s="14"/>
      <c r="AG433" s="15"/>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row>
    <row r="434" spans="1:76" ht="15">
      <c r="A434" s="155" t="s">
        <v>164</v>
      </c>
      <c r="B434" s="156">
        <v>1</v>
      </c>
      <c r="C434" s="80"/>
      <c r="D434" s="26">
        <v>1</v>
      </c>
      <c r="G434" s="174">
        <v>1</v>
      </c>
      <c r="Q434" s="174">
        <v>1</v>
      </c>
      <c r="AC434" s="21"/>
      <c r="AD434" s="46"/>
      <c r="AE434" s="66"/>
      <c r="AF434" s="14"/>
      <c r="AG434" s="15"/>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row>
    <row r="435" spans="1:76" ht="15">
      <c r="A435" s="155" t="s">
        <v>500</v>
      </c>
      <c r="B435" s="156">
        <v>1</v>
      </c>
      <c r="C435" s="80"/>
      <c r="D435" s="26">
        <v>1</v>
      </c>
      <c r="G435" s="174">
        <v>1</v>
      </c>
      <c r="Q435" s="174">
        <v>1</v>
      </c>
      <c r="AC435" s="21"/>
      <c r="AD435" s="46"/>
      <c r="AE435" s="66"/>
      <c r="AF435" s="14"/>
      <c r="AG435" s="15"/>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row>
    <row r="436" spans="1:76" ht="15">
      <c r="A436" s="155" t="s">
        <v>501</v>
      </c>
      <c r="B436" s="156"/>
      <c r="C436" s="80"/>
      <c r="D436" s="26">
        <v>1</v>
      </c>
      <c r="Q436" s="174">
        <v>1</v>
      </c>
      <c r="AC436" s="14"/>
      <c r="AD436" s="14"/>
      <c r="AE436" s="66"/>
      <c r="AF436" s="14"/>
      <c r="AG436" s="15"/>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row>
    <row r="437" spans="1:76" ht="15">
      <c r="A437" s="1"/>
      <c r="B437" s="78"/>
      <c r="C437" s="78"/>
      <c r="D437" s="26" t="s">
        <v>47</v>
      </c>
      <c r="AC437" s="14"/>
      <c r="AD437" s="61"/>
      <c r="AE437" s="66"/>
      <c r="AF437" s="14"/>
      <c r="AG437" s="15"/>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row>
    <row r="438" spans="1:76" ht="15">
      <c r="A438" s="23"/>
      <c r="B438" s="47" t="s">
        <v>47</v>
      </c>
      <c r="C438" s="47" t="s">
        <v>47</v>
      </c>
      <c r="D438" s="47" t="s">
        <v>47</v>
      </c>
      <c r="E438" s="40"/>
      <c r="F438" s="40"/>
      <c r="G438" s="40"/>
      <c r="H438" s="40"/>
      <c r="I438" s="40"/>
      <c r="J438" s="40"/>
      <c r="K438" s="40"/>
      <c r="L438" s="40"/>
      <c r="M438" s="40"/>
      <c r="N438" s="40"/>
      <c r="O438" s="40"/>
      <c r="P438" s="40"/>
      <c r="Q438" s="40"/>
      <c r="R438" s="40"/>
      <c r="S438" s="40"/>
      <c r="T438" s="40"/>
      <c r="U438" s="40"/>
      <c r="V438" s="40"/>
      <c r="W438" s="40"/>
      <c r="X438" s="40"/>
      <c r="Y438" s="40"/>
      <c r="Z438" s="40"/>
      <c r="AA438" s="40"/>
      <c r="AB438" s="40"/>
      <c r="AC438" s="179"/>
      <c r="AD438" s="61"/>
      <c r="AE438" s="66"/>
      <c r="AF438" s="14"/>
      <c r="AG438" s="15"/>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row>
    <row r="439" spans="1:76" ht="18">
      <c r="A439" s="70" t="s">
        <v>69</v>
      </c>
      <c r="B439" s="70"/>
      <c r="C439" s="135"/>
      <c r="D439" s="26"/>
      <c r="AC439" s="14"/>
      <c r="AD439" s="61"/>
      <c r="AE439" s="66"/>
      <c r="AF439" s="14"/>
      <c r="AG439" s="25"/>
      <c r="AH439" s="8"/>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row>
    <row r="440" spans="1:76" ht="18">
      <c r="A440" s="90">
        <f>+'RESUM MENSUAL VIDRE'!F20</f>
        <v>5964</v>
      </c>
      <c r="B440" s="91"/>
      <c r="C440" s="134"/>
      <c r="D440" s="26"/>
      <c r="AC440" s="14"/>
      <c r="AD440" s="61"/>
      <c r="AE440" s="66"/>
      <c r="AF440" s="14"/>
      <c r="AG440" s="25"/>
      <c r="AH440" s="8"/>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row>
    <row r="441" spans="1:76" ht="15">
      <c r="A441" s="12" t="s">
        <v>53</v>
      </c>
      <c r="B441" s="68"/>
      <c r="C441" s="68"/>
      <c r="D441" s="26"/>
      <c r="E441">
        <f aca="true" t="shared" si="23" ref="E441:W441">E7</f>
        <v>1</v>
      </c>
      <c r="F441">
        <f t="shared" si="23"/>
        <v>2</v>
      </c>
      <c r="G441">
        <f t="shared" si="23"/>
        <v>3</v>
      </c>
      <c r="H441">
        <f t="shared" si="23"/>
        <v>6</v>
      </c>
      <c r="I441">
        <f t="shared" si="23"/>
        <v>7</v>
      </c>
      <c r="J441">
        <f t="shared" si="23"/>
        <v>8</v>
      </c>
      <c r="K441">
        <f t="shared" si="23"/>
        <v>9</v>
      </c>
      <c r="L441">
        <f t="shared" si="23"/>
        <v>12</v>
      </c>
      <c r="M441">
        <f t="shared" si="23"/>
        <v>13</v>
      </c>
      <c r="N441">
        <f t="shared" si="23"/>
        <v>15</v>
      </c>
      <c r="O441">
        <f t="shared" si="23"/>
        <v>16</v>
      </c>
      <c r="P441">
        <f t="shared" si="23"/>
        <v>19</v>
      </c>
      <c r="Q441">
        <f t="shared" si="23"/>
        <v>20</v>
      </c>
      <c r="R441">
        <f t="shared" si="23"/>
        <v>21</v>
      </c>
      <c r="S441">
        <f t="shared" si="23"/>
        <v>23</v>
      </c>
      <c r="T441">
        <f t="shared" si="23"/>
        <v>26</v>
      </c>
      <c r="U441">
        <f t="shared" si="23"/>
        <v>27</v>
      </c>
      <c r="V441">
        <f t="shared" si="23"/>
        <v>28</v>
      </c>
      <c r="W441">
        <f t="shared" si="23"/>
        <v>30</v>
      </c>
      <c r="X441">
        <f aca="true" t="shared" si="24" ref="X441:AC441">X7</f>
        <v>0</v>
      </c>
      <c r="Y441">
        <f t="shared" si="24"/>
        <v>0</v>
      </c>
      <c r="Z441">
        <f t="shared" si="24"/>
        <v>0</v>
      </c>
      <c r="AA441">
        <f t="shared" si="24"/>
        <v>0</v>
      </c>
      <c r="AB441">
        <f t="shared" si="24"/>
        <v>0</v>
      </c>
      <c r="AC441">
        <f t="shared" si="24"/>
        <v>0</v>
      </c>
      <c r="AD441" s="45"/>
      <c r="AE441" s="66"/>
      <c r="AF441" s="15"/>
      <c r="AG441" s="25"/>
      <c r="AH441" s="8"/>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row>
    <row r="442" spans="1:76" ht="15">
      <c r="A442" s="155" t="s">
        <v>221</v>
      </c>
      <c r="B442" s="156"/>
      <c r="C442" s="80"/>
      <c r="D442" s="26">
        <v>1</v>
      </c>
      <c r="K442" s="174">
        <v>0</v>
      </c>
      <c r="AC442" s="21"/>
      <c r="AD442" s="46"/>
      <c r="AE442" s="66"/>
      <c r="AF442" s="15"/>
      <c r="AG442" s="25"/>
      <c r="AH442" s="8"/>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row>
    <row r="443" spans="1:76" ht="15">
      <c r="A443" s="155" t="s">
        <v>558</v>
      </c>
      <c r="B443" s="156"/>
      <c r="C443" s="170"/>
      <c r="D443" s="26">
        <v>1</v>
      </c>
      <c r="E443" s="42" t="s">
        <v>591</v>
      </c>
      <c r="F443" s="42" t="s">
        <v>591</v>
      </c>
      <c r="G443" s="42" t="s">
        <v>591</v>
      </c>
      <c r="H443" s="42" t="s">
        <v>591</v>
      </c>
      <c r="I443" s="42" t="s">
        <v>591</v>
      </c>
      <c r="J443" s="42" t="s">
        <v>591</v>
      </c>
      <c r="K443" s="42" t="s">
        <v>591</v>
      </c>
      <c r="L443" s="42" t="s">
        <v>591</v>
      </c>
      <c r="M443" s="42" t="s">
        <v>591</v>
      </c>
      <c r="N443" s="42" t="s">
        <v>591</v>
      </c>
      <c r="O443" s="42" t="s">
        <v>591</v>
      </c>
      <c r="P443" s="42" t="s">
        <v>591</v>
      </c>
      <c r="Q443" s="42" t="s">
        <v>591</v>
      </c>
      <c r="R443" s="42" t="s">
        <v>591</v>
      </c>
      <c r="S443" s="42" t="s">
        <v>591</v>
      </c>
      <c r="T443" s="42" t="s">
        <v>591</v>
      </c>
      <c r="U443" s="42" t="s">
        <v>591</v>
      </c>
      <c r="V443" s="42" t="s">
        <v>591</v>
      </c>
      <c r="W443" s="42" t="s">
        <v>591</v>
      </c>
      <c r="X443" s="42" t="s">
        <v>591</v>
      </c>
      <c r="Y443" s="42" t="s">
        <v>591</v>
      </c>
      <c r="Z443" s="42" t="s">
        <v>591</v>
      </c>
      <c r="AA443" s="42" t="s">
        <v>591</v>
      </c>
      <c r="AB443" s="42" t="s">
        <v>591</v>
      </c>
      <c r="AD443" s="44"/>
      <c r="AE443" s="66"/>
      <c r="AF443" s="15"/>
      <c r="AG443" s="8"/>
      <c r="AH443" s="8"/>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row>
    <row r="444" spans="1:76" ht="15">
      <c r="A444" s="155" t="s">
        <v>559</v>
      </c>
      <c r="B444" s="156">
        <v>1</v>
      </c>
      <c r="C444" s="170" t="s">
        <v>576</v>
      </c>
      <c r="D444" s="26">
        <v>1</v>
      </c>
      <c r="K444" s="174">
        <v>0.5</v>
      </c>
      <c r="AD444" s="44"/>
      <c r="AE444" s="66"/>
      <c r="AF444" s="15"/>
      <c r="AG444" s="8"/>
      <c r="AH444" s="8"/>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row>
    <row r="445" spans="1:76" ht="15">
      <c r="A445" s="155" t="s">
        <v>601</v>
      </c>
      <c r="B445" s="156">
        <v>1</v>
      </c>
      <c r="C445" s="170" t="s">
        <v>576</v>
      </c>
      <c r="D445" s="26">
        <v>1</v>
      </c>
      <c r="K445" s="174">
        <v>1</v>
      </c>
      <c r="AD445" s="44"/>
      <c r="AE445" s="66"/>
      <c r="AF445" s="15"/>
      <c r="AG445" s="8"/>
      <c r="AH445" s="8"/>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row>
    <row r="446" spans="1:76" ht="15.75" customHeight="1">
      <c r="A446" s="155" t="s">
        <v>594</v>
      </c>
      <c r="B446" s="156"/>
      <c r="C446" s="170"/>
      <c r="D446" s="26">
        <v>1</v>
      </c>
      <c r="E446" s="42" t="s">
        <v>592</v>
      </c>
      <c r="F446" s="42" t="s">
        <v>592</v>
      </c>
      <c r="G446" s="42" t="s">
        <v>592</v>
      </c>
      <c r="H446" s="42" t="s">
        <v>592</v>
      </c>
      <c r="I446" s="42" t="s">
        <v>592</v>
      </c>
      <c r="J446" s="42" t="s">
        <v>592</v>
      </c>
      <c r="K446" s="42" t="s">
        <v>592</v>
      </c>
      <c r="L446" s="42" t="s">
        <v>592</v>
      </c>
      <c r="M446" s="42" t="s">
        <v>592</v>
      </c>
      <c r="N446" s="42" t="s">
        <v>592</v>
      </c>
      <c r="O446" s="42" t="s">
        <v>592</v>
      </c>
      <c r="P446" s="42" t="s">
        <v>592</v>
      </c>
      <c r="Q446" s="42" t="s">
        <v>592</v>
      </c>
      <c r="R446" s="42" t="s">
        <v>592</v>
      </c>
      <c r="S446" s="42" t="s">
        <v>592</v>
      </c>
      <c r="T446" s="42" t="s">
        <v>592</v>
      </c>
      <c r="U446" s="42" t="s">
        <v>592</v>
      </c>
      <c r="V446" s="42" t="s">
        <v>592</v>
      </c>
      <c r="W446" s="42" t="s">
        <v>592</v>
      </c>
      <c r="X446" s="42" t="s">
        <v>592</v>
      </c>
      <c r="Y446" s="42" t="s">
        <v>592</v>
      </c>
      <c r="Z446" s="42" t="s">
        <v>592</v>
      </c>
      <c r="AA446" s="42" t="s">
        <v>592</v>
      </c>
      <c r="AB446" s="42" t="s">
        <v>592</v>
      </c>
      <c r="AD446" s="44"/>
      <c r="AE446" s="66"/>
      <c r="AF446" s="15"/>
      <c r="AG446" s="8"/>
      <c r="AH446" s="8"/>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row>
    <row r="447" spans="1:76" ht="15">
      <c r="A447" s="155" t="s">
        <v>218</v>
      </c>
      <c r="B447" s="156"/>
      <c r="C447" s="170"/>
      <c r="D447" s="26">
        <v>1</v>
      </c>
      <c r="K447" s="174">
        <v>0</v>
      </c>
      <c r="W447" s="174">
        <v>0</v>
      </c>
      <c r="AD447" s="44"/>
      <c r="AE447" s="66"/>
      <c r="AF447" s="15"/>
      <c r="AG447" s="8"/>
      <c r="AH447" s="8"/>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row>
    <row r="448" spans="1:76" ht="15">
      <c r="A448" s="155" t="s">
        <v>560</v>
      </c>
      <c r="B448" s="156">
        <v>1</v>
      </c>
      <c r="C448" s="170"/>
      <c r="D448" s="26">
        <v>1</v>
      </c>
      <c r="K448" s="174">
        <v>0</v>
      </c>
      <c r="AD448" s="44"/>
      <c r="AE448" s="66"/>
      <c r="AF448" s="15"/>
      <c r="AG448" s="8"/>
      <c r="AH448" s="8"/>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row>
    <row r="449" spans="1:76" ht="15">
      <c r="A449" s="155" t="s">
        <v>561</v>
      </c>
      <c r="B449" s="156">
        <v>1</v>
      </c>
      <c r="C449" s="170" t="s">
        <v>576</v>
      </c>
      <c r="D449" s="26">
        <v>1</v>
      </c>
      <c r="K449" s="174">
        <v>0.5</v>
      </c>
      <c r="W449" s="174">
        <v>1</v>
      </c>
      <c r="AD449" s="44"/>
      <c r="AE449" s="66"/>
      <c r="AF449" s="15"/>
      <c r="AG449" s="8"/>
      <c r="AH449" s="8"/>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row>
    <row r="450" spans="1:76" ht="15">
      <c r="A450" s="155" t="s">
        <v>562</v>
      </c>
      <c r="B450" s="156">
        <v>1</v>
      </c>
      <c r="C450" s="170" t="s">
        <v>576</v>
      </c>
      <c r="D450" s="26">
        <v>1</v>
      </c>
      <c r="K450" s="174">
        <v>0.5</v>
      </c>
      <c r="W450" s="174">
        <v>1</v>
      </c>
      <c r="AD450" s="44"/>
      <c r="AE450" s="66"/>
      <c r="AF450" s="15"/>
      <c r="AG450" s="8"/>
      <c r="AH450" s="8"/>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row>
    <row r="451" spans="1:76" ht="15">
      <c r="A451" s="155" t="s">
        <v>630</v>
      </c>
      <c r="B451" s="156"/>
      <c r="C451" s="170"/>
      <c r="D451" s="26">
        <v>1</v>
      </c>
      <c r="K451" s="174">
        <v>0</v>
      </c>
      <c r="AD451" s="44"/>
      <c r="AE451" s="66"/>
      <c r="AF451" s="15"/>
      <c r="AG451" s="8"/>
      <c r="AH451" s="8"/>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row>
    <row r="452" spans="1:76" ht="15">
      <c r="A452" s="155" t="s">
        <v>220</v>
      </c>
      <c r="B452" s="156"/>
      <c r="C452" s="170"/>
      <c r="D452" s="26">
        <v>1</v>
      </c>
      <c r="K452" s="174">
        <v>0</v>
      </c>
      <c r="AD452" s="44"/>
      <c r="AE452" s="66"/>
      <c r="AF452" s="15"/>
      <c r="AG452" s="8"/>
      <c r="AH452" s="8"/>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row>
    <row r="453" spans="1:76" ht="15">
      <c r="A453" s="155" t="s">
        <v>166</v>
      </c>
      <c r="B453" s="156"/>
      <c r="C453" s="170"/>
      <c r="D453" s="26">
        <v>1</v>
      </c>
      <c r="AD453" s="44"/>
      <c r="AE453" s="66"/>
      <c r="AF453" s="15"/>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row>
    <row r="454" spans="1:76" ht="15">
      <c r="A454" s="155" t="s">
        <v>563</v>
      </c>
      <c r="B454" s="156">
        <v>1</v>
      </c>
      <c r="C454" s="170" t="s">
        <v>576</v>
      </c>
      <c r="D454" s="26">
        <v>1</v>
      </c>
      <c r="K454" s="174">
        <v>0</v>
      </c>
      <c r="W454" s="174">
        <v>1</v>
      </c>
      <c r="AD454" s="44"/>
      <c r="AE454" s="66"/>
      <c r="AF454" s="14"/>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row>
    <row r="455" spans="1:76" ht="15">
      <c r="A455" s="155" t="s">
        <v>104</v>
      </c>
      <c r="B455" s="156"/>
      <c r="C455" s="170"/>
      <c r="D455" s="26">
        <v>1</v>
      </c>
      <c r="AD455" s="44"/>
      <c r="AE455" s="66"/>
      <c r="AF455" s="14"/>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row>
    <row r="456" spans="1:76" ht="15">
      <c r="A456" s="155" t="s">
        <v>564</v>
      </c>
      <c r="B456" s="156"/>
      <c r="C456" s="170" t="s">
        <v>576</v>
      </c>
      <c r="D456" s="26">
        <v>1</v>
      </c>
      <c r="K456" s="174">
        <v>0.5</v>
      </c>
      <c r="AD456" s="44"/>
      <c r="AE456" s="66"/>
      <c r="AF456" s="14"/>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row>
    <row r="457" spans="1:76" ht="15">
      <c r="A457" s="155" t="s">
        <v>219</v>
      </c>
      <c r="B457" s="156"/>
      <c r="C457" s="170" t="s">
        <v>576</v>
      </c>
      <c r="D457" s="26">
        <v>1</v>
      </c>
      <c r="K457" s="174">
        <v>0.5</v>
      </c>
      <c r="AD457" s="44"/>
      <c r="AE457" s="66"/>
      <c r="AF457" s="14"/>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row>
    <row r="458" spans="1:76" ht="15">
      <c r="A458" s="155" t="s">
        <v>565</v>
      </c>
      <c r="B458" s="156"/>
      <c r="C458" s="170" t="s">
        <v>576</v>
      </c>
      <c r="D458" s="26">
        <v>1</v>
      </c>
      <c r="K458" s="174">
        <v>0</v>
      </c>
      <c r="W458" s="174">
        <v>1</v>
      </c>
      <c r="AD458" s="44"/>
      <c r="AE458" s="66"/>
      <c r="AF458" s="14"/>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row>
    <row r="459" spans="1:76" ht="15">
      <c r="A459" s="155" t="s">
        <v>566</v>
      </c>
      <c r="B459" s="156"/>
      <c r="C459" s="170" t="s">
        <v>576</v>
      </c>
      <c r="D459" s="26">
        <v>1</v>
      </c>
      <c r="K459" s="174">
        <v>0.5</v>
      </c>
      <c r="AD459" s="44"/>
      <c r="AE459" s="66"/>
      <c r="AF459" s="14"/>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row>
    <row r="460" spans="1:76" ht="15">
      <c r="A460" s="155" t="s">
        <v>165</v>
      </c>
      <c r="B460" s="156">
        <v>1</v>
      </c>
      <c r="C460" s="170"/>
      <c r="D460" s="26">
        <v>1</v>
      </c>
      <c r="E460" s="42" t="s">
        <v>593</v>
      </c>
      <c r="F460" s="42" t="s">
        <v>593</v>
      </c>
      <c r="G460" s="42" t="s">
        <v>593</v>
      </c>
      <c r="H460" s="42" t="s">
        <v>593</v>
      </c>
      <c r="I460" s="42" t="s">
        <v>593</v>
      </c>
      <c r="J460" s="42" t="s">
        <v>593</v>
      </c>
      <c r="K460" s="42" t="s">
        <v>593</v>
      </c>
      <c r="L460" s="42" t="s">
        <v>593</v>
      </c>
      <c r="M460" s="42" t="s">
        <v>593</v>
      </c>
      <c r="N460" s="42" t="s">
        <v>593</v>
      </c>
      <c r="O460" s="42" t="s">
        <v>593</v>
      </c>
      <c r="P460" s="42" t="s">
        <v>593</v>
      </c>
      <c r="Q460" s="42" t="s">
        <v>593</v>
      </c>
      <c r="R460" s="42" t="s">
        <v>593</v>
      </c>
      <c r="S460" s="42" t="s">
        <v>593</v>
      </c>
      <c r="T460" s="42" t="s">
        <v>593</v>
      </c>
      <c r="U460" s="42" t="s">
        <v>593</v>
      </c>
      <c r="V460" s="42" t="s">
        <v>593</v>
      </c>
      <c r="W460" s="42" t="s">
        <v>593</v>
      </c>
      <c r="X460" s="42" t="s">
        <v>593</v>
      </c>
      <c r="Y460" s="42" t="s">
        <v>593</v>
      </c>
      <c r="Z460" s="42" t="s">
        <v>593</v>
      </c>
      <c r="AA460" s="42" t="s">
        <v>593</v>
      </c>
      <c r="AB460" s="42" t="s">
        <v>593</v>
      </c>
      <c r="AD460" s="44"/>
      <c r="AE460" s="66"/>
      <c r="AF460" s="14"/>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row>
    <row r="461" spans="1:76" ht="15">
      <c r="A461" s="155" t="s">
        <v>567</v>
      </c>
      <c r="B461" s="156"/>
      <c r="C461" s="170"/>
      <c r="D461" s="26">
        <v>1</v>
      </c>
      <c r="K461" s="174">
        <v>0.5</v>
      </c>
      <c r="AD461" s="44"/>
      <c r="AE461" s="66"/>
      <c r="AF461" s="14"/>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row>
    <row r="462" spans="1:76" ht="15">
      <c r="A462" s="155" t="s">
        <v>0</v>
      </c>
      <c r="B462" s="156"/>
      <c r="C462" s="80"/>
      <c r="D462" s="26">
        <v>1</v>
      </c>
      <c r="K462" s="174">
        <v>0.5</v>
      </c>
      <c r="AD462" s="44"/>
      <c r="AE462" s="66"/>
      <c r="AF462" s="14"/>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row>
    <row r="463" spans="1:76" ht="15">
      <c r="A463" s="155" t="s">
        <v>242</v>
      </c>
      <c r="B463" s="156"/>
      <c r="C463" s="80" t="s">
        <v>576</v>
      </c>
      <c r="D463" s="26">
        <v>1</v>
      </c>
      <c r="K463" s="174">
        <v>0.5</v>
      </c>
      <c r="W463" s="174">
        <v>1</v>
      </c>
      <c r="AD463" s="44"/>
      <c r="AE463" s="66"/>
      <c r="AF463" s="14"/>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row>
    <row r="464" spans="1:76" ht="15">
      <c r="A464" s="155" t="s">
        <v>1</v>
      </c>
      <c r="B464" s="156"/>
      <c r="C464" s="80" t="s">
        <v>576</v>
      </c>
      <c r="D464" s="26">
        <v>1</v>
      </c>
      <c r="K464" s="174">
        <v>0</v>
      </c>
      <c r="W464" s="174">
        <v>1</v>
      </c>
      <c r="AD464" s="44"/>
      <c r="AE464" s="66"/>
      <c r="AF464" s="14"/>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row>
    <row r="465" spans="1:76" ht="15">
      <c r="A465" s="155" t="s">
        <v>2</v>
      </c>
      <c r="B465" s="156"/>
      <c r="C465" s="80"/>
      <c r="D465" s="26">
        <v>1</v>
      </c>
      <c r="K465" s="174">
        <v>0</v>
      </c>
      <c r="AD465" s="44"/>
      <c r="AE465" s="66"/>
      <c r="AF465" s="14"/>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row>
    <row r="466" spans="1:76" ht="15">
      <c r="A466" s="155" t="s">
        <v>3</v>
      </c>
      <c r="B466" s="156"/>
      <c r="C466" s="80"/>
      <c r="D466" s="26">
        <v>1</v>
      </c>
      <c r="K466" s="174">
        <v>0</v>
      </c>
      <c r="AD466" s="44"/>
      <c r="AE466" s="66"/>
      <c r="AF466" s="14"/>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row>
    <row r="467" spans="1:76" ht="15">
      <c r="A467" s="155" t="s">
        <v>232</v>
      </c>
      <c r="B467" s="156"/>
      <c r="C467" s="80"/>
      <c r="D467" s="26">
        <v>1</v>
      </c>
      <c r="K467" s="174">
        <v>1</v>
      </c>
      <c r="AC467" s="21"/>
      <c r="AD467" s="46"/>
      <c r="AE467" s="66"/>
      <c r="AF467" s="14"/>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row>
    <row r="468" spans="1:76" ht="15">
      <c r="A468" s="155" t="s">
        <v>4</v>
      </c>
      <c r="B468" s="156"/>
      <c r="C468" s="80" t="s">
        <v>576</v>
      </c>
      <c r="D468" s="26">
        <v>1</v>
      </c>
      <c r="K468" s="174">
        <v>0.5</v>
      </c>
      <c r="AC468" s="21"/>
      <c r="AD468" s="46"/>
      <c r="AE468" s="66"/>
      <c r="AF468" s="14"/>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row>
    <row r="469" spans="1:76" ht="15">
      <c r="A469" s="155" t="s">
        <v>602</v>
      </c>
      <c r="B469" s="156"/>
      <c r="C469" s="80" t="s">
        <v>576</v>
      </c>
      <c r="D469" s="26">
        <v>1</v>
      </c>
      <c r="K469" s="174">
        <v>0.5</v>
      </c>
      <c r="AC469" s="21"/>
      <c r="AD469" s="46"/>
      <c r="AE469" s="66"/>
      <c r="AF469" s="14"/>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row>
    <row r="470" spans="1:76" ht="15">
      <c r="A470" s="155" t="s">
        <v>603</v>
      </c>
      <c r="B470" s="156"/>
      <c r="C470" s="80"/>
      <c r="D470" s="26">
        <v>1</v>
      </c>
      <c r="K470" s="174">
        <v>0</v>
      </c>
      <c r="AC470" s="21"/>
      <c r="AD470" s="46"/>
      <c r="AE470" s="66"/>
      <c r="AF470" s="14"/>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row>
    <row r="471" spans="1:76" ht="15">
      <c r="A471" s="155" t="s">
        <v>580</v>
      </c>
      <c r="B471" s="156"/>
      <c r="C471" s="80" t="s">
        <v>576</v>
      </c>
      <c r="D471" s="26">
        <v>1</v>
      </c>
      <c r="K471" s="174">
        <v>0</v>
      </c>
      <c r="AC471" s="21"/>
      <c r="AD471" s="46"/>
      <c r="AE471" s="66"/>
      <c r="AF471" s="14"/>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row>
    <row r="472" spans="1:76" ht="15">
      <c r="A472" s="155" t="s">
        <v>604</v>
      </c>
      <c r="B472" s="156"/>
      <c r="C472" s="80" t="s">
        <v>576</v>
      </c>
      <c r="D472" s="26">
        <v>1</v>
      </c>
      <c r="K472" s="174">
        <v>0.5</v>
      </c>
      <c r="AC472" s="21"/>
      <c r="AD472" s="46"/>
      <c r="AE472" s="66"/>
      <c r="AF472" s="14"/>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row>
    <row r="473" spans="1:76" ht="15">
      <c r="A473" s="155" t="s">
        <v>581</v>
      </c>
      <c r="B473" s="156"/>
      <c r="C473" s="80" t="s">
        <v>576</v>
      </c>
      <c r="D473" s="26">
        <v>1</v>
      </c>
      <c r="K473" s="174">
        <v>0.5</v>
      </c>
      <c r="AC473" s="21"/>
      <c r="AD473" s="46"/>
      <c r="AE473" s="66"/>
      <c r="AF473" s="14"/>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row>
    <row r="474" spans="1:76" ht="15">
      <c r="A474" s="155" t="s">
        <v>582</v>
      </c>
      <c r="B474" s="156"/>
      <c r="C474" s="80" t="s">
        <v>576</v>
      </c>
      <c r="D474" s="26">
        <v>1</v>
      </c>
      <c r="K474" s="174">
        <v>0.5</v>
      </c>
      <c r="AC474" s="21"/>
      <c r="AD474" s="46"/>
      <c r="AE474" s="66"/>
      <c r="AF474" s="14"/>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row>
    <row r="475" spans="1:76" ht="15">
      <c r="A475" s="155" t="s">
        <v>583</v>
      </c>
      <c r="B475" s="156"/>
      <c r="C475" s="80" t="s">
        <v>576</v>
      </c>
      <c r="D475" s="26">
        <v>1</v>
      </c>
      <c r="K475" s="174">
        <v>1</v>
      </c>
      <c r="AC475" s="21"/>
      <c r="AD475" s="46"/>
      <c r="AE475" s="66"/>
      <c r="AF475" s="14"/>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row>
    <row r="476" spans="1:76" ht="15">
      <c r="A476" s="155" t="s">
        <v>584</v>
      </c>
      <c r="B476" s="156"/>
      <c r="C476" s="80" t="s">
        <v>576</v>
      </c>
      <c r="D476" s="26">
        <v>1</v>
      </c>
      <c r="K476" s="174">
        <v>0.5</v>
      </c>
      <c r="AC476" s="21"/>
      <c r="AD476" s="46"/>
      <c r="AE476" s="66"/>
      <c r="AF476" s="14"/>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row>
    <row r="477" spans="1:76" ht="15">
      <c r="A477" s="155" t="s">
        <v>585</v>
      </c>
      <c r="B477" s="156"/>
      <c r="C477" s="80" t="s">
        <v>576</v>
      </c>
      <c r="D477" s="26">
        <v>1</v>
      </c>
      <c r="K477" s="174">
        <v>0.5</v>
      </c>
      <c r="AC477" s="21"/>
      <c r="AD477" s="46"/>
      <c r="AE477" s="66"/>
      <c r="AF477" s="14"/>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row>
    <row r="478" spans="1:76" ht="15">
      <c r="A478" s="155" t="s">
        <v>586</v>
      </c>
      <c r="B478" s="156"/>
      <c r="C478" s="80" t="s">
        <v>576</v>
      </c>
      <c r="D478" s="26">
        <v>1</v>
      </c>
      <c r="AC478" s="21"/>
      <c r="AD478" s="46"/>
      <c r="AE478" s="66"/>
      <c r="AF478" s="14"/>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row>
    <row r="479" spans="1:76" ht="15">
      <c r="A479" s="155" t="s">
        <v>587</v>
      </c>
      <c r="B479" s="156"/>
      <c r="C479" s="80" t="s">
        <v>576</v>
      </c>
      <c r="D479" s="26">
        <v>1</v>
      </c>
      <c r="K479" s="174">
        <v>0.5</v>
      </c>
      <c r="AC479" s="21"/>
      <c r="AD479" s="46"/>
      <c r="AE479" s="66"/>
      <c r="AF479" s="14"/>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row>
    <row r="480" spans="1:76" ht="15">
      <c r="A480" s="155" t="s">
        <v>588</v>
      </c>
      <c r="B480" s="156"/>
      <c r="C480" s="80" t="s">
        <v>576</v>
      </c>
      <c r="D480" s="26">
        <v>1</v>
      </c>
      <c r="AC480" s="21"/>
      <c r="AD480" s="46"/>
      <c r="AE480" s="66"/>
      <c r="AF480" s="14"/>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row>
    <row r="481" spans="1:76" ht="15">
      <c r="A481" s="155" t="s">
        <v>589</v>
      </c>
      <c r="B481" s="156"/>
      <c r="C481" s="80" t="s">
        <v>576</v>
      </c>
      <c r="D481" s="26">
        <v>1</v>
      </c>
      <c r="K481" s="174">
        <v>0.5</v>
      </c>
      <c r="AC481" s="21"/>
      <c r="AD481" s="46"/>
      <c r="AE481" s="66"/>
      <c r="AF481" s="14"/>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row>
    <row r="482" spans="1:76" ht="15">
      <c r="A482" s="155" t="s">
        <v>632</v>
      </c>
      <c r="B482" s="156"/>
      <c r="C482" s="80" t="s">
        <v>576</v>
      </c>
      <c r="D482" s="26">
        <v>1</v>
      </c>
      <c r="AC482" s="21"/>
      <c r="AD482" s="46"/>
      <c r="AE482" s="66"/>
      <c r="AF482" s="14"/>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row>
    <row r="483" spans="1:76" ht="15">
      <c r="A483" s="155" t="s">
        <v>568</v>
      </c>
      <c r="B483" s="156"/>
      <c r="C483" s="80" t="s">
        <v>576</v>
      </c>
      <c r="D483" s="26">
        <v>1</v>
      </c>
      <c r="K483" s="174">
        <v>0.5</v>
      </c>
      <c r="AD483" s="44"/>
      <c r="AE483" s="66"/>
      <c r="AF483" s="14"/>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row>
    <row r="484" spans="1:76" ht="15">
      <c r="A484" s="155" t="s">
        <v>633</v>
      </c>
      <c r="B484" s="156"/>
      <c r="C484" s="80" t="s">
        <v>576</v>
      </c>
      <c r="D484" s="26">
        <v>1</v>
      </c>
      <c r="AC484" s="21"/>
      <c r="AD484" s="46"/>
      <c r="AE484" s="66"/>
      <c r="AF484" s="14"/>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row>
    <row r="485" spans="1:76" ht="15">
      <c r="A485" s="161" t="s">
        <v>631</v>
      </c>
      <c r="B485" s="156"/>
      <c r="C485" s="80" t="s">
        <v>576</v>
      </c>
      <c r="D485" s="26">
        <v>1</v>
      </c>
      <c r="K485" s="174">
        <v>0.5</v>
      </c>
      <c r="W485" s="174">
        <v>1</v>
      </c>
      <c r="AC485" s="21"/>
      <c r="AD485" s="46"/>
      <c r="AE485" s="66"/>
      <c r="AF485" s="14"/>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row>
    <row r="486" spans="1:76" ht="15">
      <c r="A486" s="161" t="s">
        <v>634</v>
      </c>
      <c r="B486" s="156"/>
      <c r="C486" s="80" t="s">
        <v>576</v>
      </c>
      <c r="D486" s="26">
        <v>1</v>
      </c>
      <c r="W486" s="174">
        <v>1</v>
      </c>
      <c r="AC486" s="21"/>
      <c r="AD486" s="46"/>
      <c r="AE486" s="66"/>
      <c r="AF486" s="14"/>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row>
    <row r="487" spans="1:76" ht="15">
      <c r="A487" s="155"/>
      <c r="B487" s="156"/>
      <c r="C487" s="80"/>
      <c r="D487" s="26"/>
      <c r="AC487" s="21"/>
      <c r="AD487" s="46"/>
      <c r="AE487" s="66"/>
      <c r="AF487" s="14"/>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row>
    <row r="488" spans="1:76" ht="15">
      <c r="A488" s="155"/>
      <c r="B488" s="156"/>
      <c r="C488" s="80"/>
      <c r="D488" s="26"/>
      <c r="AC488" s="21"/>
      <c r="AD488" s="46"/>
      <c r="AE488" s="66"/>
      <c r="AF488" s="14"/>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row>
    <row r="489" spans="1:76" ht="15">
      <c r="A489" s="23"/>
      <c r="B489" s="88"/>
      <c r="C489" s="88"/>
      <c r="D489" s="47"/>
      <c r="E489" s="40"/>
      <c r="F489" s="40"/>
      <c r="G489" s="40"/>
      <c r="H489" s="40"/>
      <c r="I489" s="40"/>
      <c r="J489" s="40"/>
      <c r="K489" s="40"/>
      <c r="L489" s="40"/>
      <c r="M489" s="40"/>
      <c r="N489" s="40"/>
      <c r="O489" s="40"/>
      <c r="P489" s="40"/>
      <c r="Q489" s="40"/>
      <c r="R489" s="40"/>
      <c r="S489" s="40"/>
      <c r="T489" s="40"/>
      <c r="U489" s="40"/>
      <c r="V489" s="40"/>
      <c r="W489" s="40"/>
      <c r="X489" s="40"/>
      <c r="Y489" s="40"/>
      <c r="Z489" s="40"/>
      <c r="AA489" s="40"/>
      <c r="AB489" s="40"/>
      <c r="AC489" s="179"/>
      <c r="AD489" s="61"/>
      <c r="AE489" s="66"/>
      <c r="AF489" s="14"/>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row>
    <row r="490" spans="1:76" ht="18">
      <c r="A490" s="70" t="s">
        <v>64</v>
      </c>
      <c r="B490" s="70"/>
      <c r="C490" s="135"/>
      <c r="D490" s="26" t="s">
        <v>47</v>
      </c>
      <c r="AC490" s="14"/>
      <c r="AD490" s="61"/>
      <c r="AE490" s="66"/>
      <c r="AF490" s="14"/>
      <c r="AG490" s="8"/>
      <c r="AH490" s="8"/>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row>
    <row r="491" spans="1:76" ht="18">
      <c r="A491" s="90">
        <f>+'RESUM MENSUAL VIDRE'!F21</f>
        <v>1791</v>
      </c>
      <c r="B491" s="91"/>
      <c r="C491" s="134"/>
      <c r="D491" s="26"/>
      <c r="AC491" s="14"/>
      <c r="AD491" s="61"/>
      <c r="AE491" s="66"/>
      <c r="AF491" s="14"/>
      <c r="AG491" s="8"/>
      <c r="AH491" s="8"/>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row>
    <row r="492" spans="1:76" ht="15">
      <c r="A492" s="12" t="s">
        <v>53</v>
      </c>
      <c r="B492" s="68"/>
      <c r="C492" s="68"/>
      <c r="D492" s="26" t="s">
        <v>47</v>
      </c>
      <c r="E492">
        <f aca="true" t="shared" si="25" ref="E492:W492">E7</f>
        <v>1</v>
      </c>
      <c r="F492">
        <f t="shared" si="25"/>
        <v>2</v>
      </c>
      <c r="G492">
        <f t="shared" si="25"/>
        <v>3</v>
      </c>
      <c r="H492">
        <f t="shared" si="25"/>
        <v>6</v>
      </c>
      <c r="I492">
        <f t="shared" si="25"/>
        <v>7</v>
      </c>
      <c r="J492">
        <f t="shared" si="25"/>
        <v>8</v>
      </c>
      <c r="K492">
        <f t="shared" si="25"/>
        <v>9</v>
      </c>
      <c r="L492">
        <f t="shared" si="25"/>
        <v>12</v>
      </c>
      <c r="M492">
        <f t="shared" si="25"/>
        <v>13</v>
      </c>
      <c r="N492">
        <f t="shared" si="25"/>
        <v>15</v>
      </c>
      <c r="O492">
        <f t="shared" si="25"/>
        <v>16</v>
      </c>
      <c r="P492">
        <f t="shared" si="25"/>
        <v>19</v>
      </c>
      <c r="Q492">
        <f t="shared" si="25"/>
        <v>20</v>
      </c>
      <c r="R492">
        <f t="shared" si="25"/>
        <v>21</v>
      </c>
      <c r="S492">
        <f t="shared" si="25"/>
        <v>23</v>
      </c>
      <c r="T492">
        <f t="shared" si="25"/>
        <v>26</v>
      </c>
      <c r="U492">
        <f t="shared" si="25"/>
        <v>27</v>
      </c>
      <c r="V492">
        <f t="shared" si="25"/>
        <v>28</v>
      </c>
      <c r="W492">
        <f t="shared" si="25"/>
        <v>30</v>
      </c>
      <c r="X492">
        <f aca="true" t="shared" si="26" ref="X492:AC492">X7</f>
        <v>0</v>
      </c>
      <c r="Y492">
        <f t="shared" si="26"/>
        <v>0</v>
      </c>
      <c r="Z492">
        <f t="shared" si="26"/>
        <v>0</v>
      </c>
      <c r="AA492">
        <f t="shared" si="26"/>
        <v>0</v>
      </c>
      <c r="AB492">
        <f t="shared" si="26"/>
        <v>0</v>
      </c>
      <c r="AC492">
        <f t="shared" si="26"/>
        <v>0</v>
      </c>
      <c r="AD492" s="45"/>
      <c r="AE492" s="66"/>
      <c r="AF492" s="15"/>
      <c r="AG492" s="25"/>
      <c r="AH492" s="25"/>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row>
    <row r="493" spans="1:76" ht="15">
      <c r="A493" s="155" t="s">
        <v>502</v>
      </c>
      <c r="B493" s="156">
        <v>1</v>
      </c>
      <c r="C493" s="80"/>
      <c r="D493" s="26">
        <v>1</v>
      </c>
      <c r="M493" s="174">
        <v>0</v>
      </c>
      <c r="AE493" s="66"/>
      <c r="AG493"/>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row>
    <row r="494" spans="1:76" ht="15">
      <c r="A494" s="155" t="s">
        <v>605</v>
      </c>
      <c r="B494" s="156">
        <v>1</v>
      </c>
      <c r="C494" s="80"/>
      <c r="D494" s="26">
        <v>1</v>
      </c>
      <c r="M494" s="174">
        <v>0.5</v>
      </c>
      <c r="AE494" s="66"/>
      <c r="AG494"/>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row>
    <row r="495" spans="1:76" ht="15">
      <c r="A495" s="155" t="s">
        <v>606</v>
      </c>
      <c r="B495" s="156"/>
      <c r="C495" s="80"/>
      <c r="D495" s="26">
        <v>1</v>
      </c>
      <c r="M495" s="174">
        <v>0</v>
      </c>
      <c r="AE495" s="66"/>
      <c r="AG495"/>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row>
    <row r="496" spans="1:76" ht="15">
      <c r="A496" s="155" t="s">
        <v>503</v>
      </c>
      <c r="B496" s="156"/>
      <c r="C496" s="80"/>
      <c r="D496" s="26">
        <v>1</v>
      </c>
      <c r="AE496" s="66"/>
      <c r="AG496"/>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row>
    <row r="497" spans="1:76" ht="15">
      <c r="A497" s="155" t="s">
        <v>504</v>
      </c>
      <c r="B497" s="156">
        <v>1</v>
      </c>
      <c r="C497" s="80"/>
      <c r="D497" s="26">
        <v>1</v>
      </c>
      <c r="M497" s="174">
        <v>0.5</v>
      </c>
      <c r="AE497" s="66"/>
      <c r="AG497"/>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row>
    <row r="498" spans="1:76" ht="15">
      <c r="A498" s="155" t="s">
        <v>505</v>
      </c>
      <c r="B498" s="156"/>
      <c r="C498" s="80"/>
      <c r="D498" s="26">
        <v>1</v>
      </c>
      <c r="M498" s="174">
        <v>0</v>
      </c>
      <c r="AE498" s="66"/>
      <c r="AG498"/>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row>
    <row r="499" spans="1:76" ht="15">
      <c r="A499" s="155" t="s">
        <v>510</v>
      </c>
      <c r="B499" s="156"/>
      <c r="C499" s="80"/>
      <c r="D499" s="26">
        <v>1</v>
      </c>
      <c r="M499" s="174">
        <v>0</v>
      </c>
      <c r="AE499" s="66"/>
      <c r="AG499"/>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row>
    <row r="500" spans="1:76" ht="15">
      <c r="A500" s="155" t="s">
        <v>607</v>
      </c>
      <c r="B500" s="156"/>
      <c r="C500" s="80"/>
      <c r="D500" s="26">
        <v>1</v>
      </c>
      <c r="AE500" s="66"/>
      <c r="AG500"/>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row>
    <row r="501" spans="1:76" ht="15">
      <c r="A501" s="155" t="s">
        <v>506</v>
      </c>
      <c r="B501" s="156"/>
      <c r="C501" s="80"/>
      <c r="D501" s="26">
        <v>1</v>
      </c>
      <c r="AE501" s="66"/>
      <c r="AG50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row>
    <row r="502" spans="1:76" ht="15">
      <c r="A502" s="155" t="s">
        <v>123</v>
      </c>
      <c r="B502" s="156"/>
      <c r="C502" s="80"/>
      <c r="D502" s="26">
        <v>1</v>
      </c>
      <c r="AE502" s="66"/>
      <c r="AG502"/>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row>
    <row r="503" spans="1:76" ht="15">
      <c r="A503" s="155" t="s">
        <v>507</v>
      </c>
      <c r="B503" s="156"/>
      <c r="C503" s="80"/>
      <c r="D503" s="26">
        <v>1</v>
      </c>
      <c r="M503" s="174">
        <v>0</v>
      </c>
      <c r="AE503" s="66"/>
      <c r="AG503"/>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row>
    <row r="504" spans="1:76" ht="15">
      <c r="A504" s="155" t="s">
        <v>99</v>
      </c>
      <c r="B504" s="156">
        <v>1</v>
      </c>
      <c r="C504" s="80"/>
      <c r="D504" s="26">
        <v>1</v>
      </c>
      <c r="M504" s="174">
        <v>1</v>
      </c>
      <c r="AE504" s="66"/>
      <c r="AG504"/>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row>
    <row r="505" spans="1:76" ht="15">
      <c r="A505" s="155" t="s">
        <v>508</v>
      </c>
      <c r="B505" s="156">
        <v>1</v>
      </c>
      <c r="C505" s="80"/>
      <c r="D505" s="26">
        <v>1</v>
      </c>
      <c r="M505" s="174">
        <v>1</v>
      </c>
      <c r="AE505" s="66"/>
      <c r="AG505"/>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row>
    <row r="506" spans="1:76" ht="15">
      <c r="A506" s="155" t="s">
        <v>509</v>
      </c>
      <c r="B506" s="156"/>
      <c r="C506" s="80"/>
      <c r="D506" s="26">
        <v>1</v>
      </c>
      <c r="M506" s="174">
        <v>0</v>
      </c>
      <c r="AE506" s="66"/>
      <c r="AG506"/>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row>
    <row r="507" spans="1:76" ht="15">
      <c r="A507" s="1"/>
      <c r="D507" s="14"/>
      <c r="AE507" s="66"/>
      <c r="AG507"/>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row>
    <row r="508" spans="1:76" ht="15">
      <c r="A508" s="23"/>
      <c r="B508" s="88"/>
      <c r="C508" s="88"/>
      <c r="D508" s="47" t="s">
        <v>47</v>
      </c>
      <c r="E508" s="40"/>
      <c r="F508" s="40"/>
      <c r="G508" s="40"/>
      <c r="H508" s="40"/>
      <c r="I508" s="40"/>
      <c r="J508" s="40"/>
      <c r="K508" s="40"/>
      <c r="L508" s="40"/>
      <c r="M508" s="40"/>
      <c r="N508" s="40"/>
      <c r="O508" s="40"/>
      <c r="P508" s="40"/>
      <c r="Q508" s="40"/>
      <c r="R508" s="40"/>
      <c r="S508" s="40"/>
      <c r="T508" s="40"/>
      <c r="U508" s="40"/>
      <c r="V508" s="40"/>
      <c r="W508" s="40"/>
      <c r="X508" s="40"/>
      <c r="Y508" s="40"/>
      <c r="Z508" s="40"/>
      <c r="AA508" s="40"/>
      <c r="AB508" s="40"/>
      <c r="AC508" s="40"/>
      <c r="AE508" s="66"/>
      <c r="AG508"/>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row>
    <row r="509" spans="1:76" ht="18">
      <c r="A509" s="70" t="s">
        <v>65</v>
      </c>
      <c r="B509" s="70"/>
      <c r="C509" s="135"/>
      <c r="D509" s="26" t="s">
        <v>47</v>
      </c>
      <c r="AE509" s="66"/>
      <c r="AG509"/>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row>
    <row r="510" spans="1:76" ht="18">
      <c r="A510" s="90">
        <f>+'RESUM MENSUAL VIDRE'!F22</f>
        <v>896</v>
      </c>
      <c r="B510" s="91"/>
      <c r="C510" s="134"/>
      <c r="D510" s="26"/>
      <c r="AC510" s="14"/>
      <c r="AD510" s="61"/>
      <c r="AE510" s="66"/>
      <c r="AF510" s="14"/>
      <c r="AG510" s="8"/>
      <c r="AH510" s="8"/>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row>
    <row r="511" spans="1:76" ht="15">
      <c r="A511" s="12" t="s">
        <v>53</v>
      </c>
      <c r="B511" s="68"/>
      <c r="C511" s="68"/>
      <c r="D511" s="26" t="s">
        <v>47</v>
      </c>
      <c r="E511">
        <f aca="true" t="shared" si="27" ref="E511:W511">E7</f>
        <v>1</v>
      </c>
      <c r="F511">
        <f t="shared" si="27"/>
        <v>2</v>
      </c>
      <c r="G511">
        <f t="shared" si="27"/>
        <v>3</v>
      </c>
      <c r="H511">
        <f t="shared" si="27"/>
        <v>6</v>
      </c>
      <c r="I511">
        <f t="shared" si="27"/>
        <v>7</v>
      </c>
      <c r="J511">
        <f t="shared" si="27"/>
        <v>8</v>
      </c>
      <c r="K511">
        <f t="shared" si="27"/>
        <v>9</v>
      </c>
      <c r="L511">
        <f t="shared" si="27"/>
        <v>12</v>
      </c>
      <c r="M511">
        <f t="shared" si="27"/>
        <v>13</v>
      </c>
      <c r="N511">
        <f t="shared" si="27"/>
        <v>15</v>
      </c>
      <c r="O511">
        <f t="shared" si="27"/>
        <v>16</v>
      </c>
      <c r="P511">
        <f t="shared" si="27"/>
        <v>19</v>
      </c>
      <c r="Q511">
        <f t="shared" si="27"/>
        <v>20</v>
      </c>
      <c r="R511">
        <f t="shared" si="27"/>
        <v>21</v>
      </c>
      <c r="S511">
        <f t="shared" si="27"/>
        <v>23</v>
      </c>
      <c r="T511">
        <f t="shared" si="27"/>
        <v>26</v>
      </c>
      <c r="U511">
        <f t="shared" si="27"/>
        <v>27</v>
      </c>
      <c r="V511">
        <f t="shared" si="27"/>
        <v>28</v>
      </c>
      <c r="W511">
        <f t="shared" si="27"/>
        <v>30</v>
      </c>
      <c r="X511">
        <f aca="true" t="shared" si="28" ref="X511:AC511">X7</f>
        <v>0</v>
      </c>
      <c r="Y511">
        <f t="shared" si="28"/>
        <v>0</v>
      </c>
      <c r="Z511">
        <f t="shared" si="28"/>
        <v>0</v>
      </c>
      <c r="AA511">
        <f t="shared" si="28"/>
        <v>0</v>
      </c>
      <c r="AB511">
        <f t="shared" si="28"/>
        <v>0</v>
      </c>
      <c r="AC511">
        <f t="shared" si="28"/>
        <v>0</v>
      </c>
      <c r="AD511" s="45"/>
      <c r="AE511" s="66"/>
      <c r="AF511" s="15"/>
      <c r="AG511"/>
      <c r="AI511" s="1"/>
      <c r="AJ511" s="1"/>
      <c r="AK511" s="13" t="s">
        <v>47</v>
      </c>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row>
    <row r="512" spans="1:76" ht="15">
      <c r="A512" s="155" t="s">
        <v>511</v>
      </c>
      <c r="B512" s="156"/>
      <c r="C512" s="80"/>
      <c r="D512" s="26">
        <v>1</v>
      </c>
      <c r="M512" s="174">
        <v>0</v>
      </c>
      <c r="AC512" s="21"/>
      <c r="AD512" s="46"/>
      <c r="AE512" s="66"/>
      <c r="AF512" s="21"/>
      <c r="AG512"/>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row>
    <row r="513" spans="1:76" ht="15">
      <c r="A513" s="155" t="s">
        <v>102</v>
      </c>
      <c r="B513" s="156"/>
      <c r="C513" s="80"/>
      <c r="D513" s="26">
        <v>1</v>
      </c>
      <c r="AC513" s="21"/>
      <c r="AD513" s="46"/>
      <c r="AE513" s="66"/>
      <c r="AF513" s="21"/>
      <c r="AG513"/>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row>
    <row r="514" spans="1:76" ht="15">
      <c r="A514" s="155" t="s">
        <v>608</v>
      </c>
      <c r="B514" s="156"/>
      <c r="C514" s="80"/>
      <c r="D514" s="26">
        <v>1</v>
      </c>
      <c r="AC514" s="21"/>
      <c r="AD514" s="46"/>
      <c r="AE514" s="66"/>
      <c r="AF514" s="21"/>
      <c r="AG514"/>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row>
    <row r="515" spans="1:76" ht="15">
      <c r="A515" s="155" t="s">
        <v>154</v>
      </c>
      <c r="B515" s="156"/>
      <c r="C515" s="80"/>
      <c r="D515" s="26">
        <v>1</v>
      </c>
      <c r="AC515" s="21"/>
      <c r="AD515" s="46"/>
      <c r="AE515" s="66"/>
      <c r="AF515" s="21"/>
      <c r="AG515"/>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row>
    <row r="516" spans="1:76" ht="15">
      <c r="A516" s="155" t="s">
        <v>512</v>
      </c>
      <c r="B516" s="156"/>
      <c r="C516" s="80"/>
      <c r="D516" s="26">
        <v>1</v>
      </c>
      <c r="M516" s="174">
        <v>0</v>
      </c>
      <c r="AC516" s="21"/>
      <c r="AD516" s="46"/>
      <c r="AE516" s="66"/>
      <c r="AF516" s="21"/>
      <c r="AG516"/>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row>
    <row r="517" spans="1:76" ht="15">
      <c r="A517" s="155" t="s">
        <v>513</v>
      </c>
      <c r="B517" s="156"/>
      <c r="C517" s="80"/>
      <c r="D517" s="26">
        <v>1</v>
      </c>
      <c r="M517" s="174">
        <v>0.5</v>
      </c>
      <c r="AC517" s="21"/>
      <c r="AD517" s="46"/>
      <c r="AE517" s="66"/>
      <c r="AF517" s="21"/>
      <c r="AG517"/>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row>
    <row r="518" spans="1:76" ht="15">
      <c r="A518" s="155" t="s">
        <v>514</v>
      </c>
      <c r="B518" s="156"/>
      <c r="C518" s="80"/>
      <c r="D518" s="26">
        <v>1</v>
      </c>
      <c r="M518" s="174">
        <v>0</v>
      </c>
      <c r="AC518" s="21"/>
      <c r="AD518" s="46"/>
      <c r="AE518" s="66"/>
      <c r="AF518" s="21"/>
      <c r="AG518"/>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row>
    <row r="519" spans="1:76" ht="15">
      <c r="A519" s="155" t="s">
        <v>515</v>
      </c>
      <c r="B519" s="156"/>
      <c r="C519" s="80"/>
      <c r="D519" s="26">
        <v>1</v>
      </c>
      <c r="M519" s="174">
        <v>0</v>
      </c>
      <c r="AC519" s="21"/>
      <c r="AD519" s="46"/>
      <c r="AE519" s="66"/>
      <c r="AF519" s="21"/>
      <c r="AG519"/>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row>
    <row r="520" spans="1:76" ht="15">
      <c r="A520" s="155" t="s">
        <v>515</v>
      </c>
      <c r="B520" s="156"/>
      <c r="C520" s="80"/>
      <c r="D520" s="26">
        <v>1</v>
      </c>
      <c r="AC520" s="21"/>
      <c r="AD520" s="46"/>
      <c r="AE520" s="66"/>
      <c r="AF520" s="21"/>
      <c r="AG520"/>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row>
    <row r="521" spans="1:76" ht="15">
      <c r="A521" s="155" t="s">
        <v>161</v>
      </c>
      <c r="B521" s="156"/>
      <c r="C521" s="80"/>
      <c r="D521" s="26">
        <v>1</v>
      </c>
      <c r="AC521" s="21"/>
      <c r="AD521" s="46"/>
      <c r="AE521" s="66"/>
      <c r="AF521" s="21"/>
      <c r="AG52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row>
    <row r="522" spans="1:76" ht="15">
      <c r="A522" s="155" t="s">
        <v>103</v>
      </c>
      <c r="B522" s="156"/>
      <c r="C522" s="80"/>
      <c r="D522" s="26">
        <v>1</v>
      </c>
      <c r="M522" s="174">
        <v>0.5</v>
      </c>
      <c r="AC522" s="21"/>
      <c r="AD522" s="46"/>
      <c r="AE522" s="66"/>
      <c r="AF522" s="21"/>
      <c r="AG522"/>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row>
    <row r="523" spans="1:76" ht="15">
      <c r="A523" s="155" t="s">
        <v>516</v>
      </c>
      <c r="B523" s="156"/>
      <c r="C523" s="80"/>
      <c r="D523" s="26">
        <v>1</v>
      </c>
      <c r="M523" s="174">
        <v>0.5</v>
      </c>
      <c r="AC523" s="21"/>
      <c r="AD523" s="46"/>
      <c r="AE523" s="66"/>
      <c r="AF523" s="21"/>
      <c r="AG523"/>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row>
    <row r="524" spans="1:76" ht="15">
      <c r="A524" s="155" t="s">
        <v>226</v>
      </c>
      <c r="B524" s="156"/>
      <c r="C524" s="80"/>
      <c r="D524" s="26">
        <v>1</v>
      </c>
      <c r="M524" s="174">
        <v>0</v>
      </c>
      <c r="AC524" s="21"/>
      <c r="AD524" s="46"/>
      <c r="AE524" s="66"/>
      <c r="AF524" s="2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row>
    <row r="525" spans="1:76" ht="15">
      <c r="A525" s="155"/>
      <c r="B525" s="156"/>
      <c r="C525" s="80"/>
      <c r="D525" s="26"/>
      <c r="AC525" s="14"/>
      <c r="AD525" s="61"/>
      <c r="AE525" s="66"/>
      <c r="AF525" s="14"/>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row>
    <row r="526" spans="1:76" ht="15" customHeight="1">
      <c r="A526" s="23"/>
      <c r="B526" s="88"/>
      <c r="C526" s="47"/>
      <c r="D526" s="47"/>
      <c r="E526" s="40"/>
      <c r="F526" s="40"/>
      <c r="G526" s="40"/>
      <c r="H526" s="40"/>
      <c r="I526" s="40"/>
      <c r="J526" s="40"/>
      <c r="K526" s="40"/>
      <c r="L526" s="40"/>
      <c r="M526" s="40"/>
      <c r="N526" s="40"/>
      <c r="O526" s="40"/>
      <c r="P526" s="40"/>
      <c r="Q526" s="40"/>
      <c r="R526" s="40"/>
      <c r="S526" s="40"/>
      <c r="T526" s="40"/>
      <c r="U526" s="40"/>
      <c r="V526" s="40"/>
      <c r="W526" s="40"/>
      <c r="X526" s="40"/>
      <c r="Y526" s="40"/>
      <c r="Z526" s="40"/>
      <c r="AA526" s="40"/>
      <c r="AB526" s="40"/>
      <c r="AC526" s="179"/>
      <c r="AD526" s="61"/>
      <c r="AE526" s="66"/>
      <c r="AF526" s="14"/>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row>
    <row r="527" spans="1:76" ht="18">
      <c r="A527" s="70" t="s">
        <v>66</v>
      </c>
      <c r="B527" s="70"/>
      <c r="C527" s="135"/>
      <c r="D527" s="26"/>
      <c r="AC527" s="14"/>
      <c r="AD527" s="61"/>
      <c r="AE527" s="66"/>
      <c r="AF527" s="14"/>
      <c r="AG527" s="8"/>
      <c r="AH527" s="8"/>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row>
    <row r="528" spans="1:76" ht="18">
      <c r="A528" s="90">
        <f>+'RESUM MENSUAL VIDRE'!F23</f>
        <v>9554</v>
      </c>
      <c r="B528" s="91"/>
      <c r="C528" s="134"/>
      <c r="D528" s="94"/>
      <c r="AC528" s="14"/>
      <c r="AD528" s="61"/>
      <c r="AE528" s="66"/>
      <c r="AF528" s="14"/>
      <c r="AG528" s="8"/>
      <c r="AH528" s="8"/>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row>
    <row r="529" spans="1:76" ht="15">
      <c r="A529" s="12" t="s">
        <v>53</v>
      </c>
      <c r="B529" s="68"/>
      <c r="C529" s="68"/>
      <c r="D529" s="26"/>
      <c r="E529">
        <f aca="true" t="shared" si="29" ref="E529:W529">E7</f>
        <v>1</v>
      </c>
      <c r="F529">
        <f t="shared" si="29"/>
        <v>2</v>
      </c>
      <c r="G529">
        <f t="shared" si="29"/>
        <v>3</v>
      </c>
      <c r="H529">
        <f t="shared" si="29"/>
        <v>6</v>
      </c>
      <c r="I529">
        <f t="shared" si="29"/>
        <v>7</v>
      </c>
      <c r="J529">
        <f t="shared" si="29"/>
        <v>8</v>
      </c>
      <c r="K529">
        <f t="shared" si="29"/>
        <v>9</v>
      </c>
      <c r="L529">
        <f t="shared" si="29"/>
        <v>12</v>
      </c>
      <c r="M529">
        <f t="shared" si="29"/>
        <v>13</v>
      </c>
      <c r="N529">
        <f t="shared" si="29"/>
        <v>15</v>
      </c>
      <c r="O529">
        <f t="shared" si="29"/>
        <v>16</v>
      </c>
      <c r="P529">
        <f t="shared" si="29"/>
        <v>19</v>
      </c>
      <c r="Q529">
        <f t="shared" si="29"/>
        <v>20</v>
      </c>
      <c r="R529">
        <f t="shared" si="29"/>
        <v>21</v>
      </c>
      <c r="S529">
        <f t="shared" si="29"/>
        <v>23</v>
      </c>
      <c r="T529">
        <f t="shared" si="29"/>
        <v>26</v>
      </c>
      <c r="U529">
        <f t="shared" si="29"/>
        <v>27</v>
      </c>
      <c r="V529">
        <f t="shared" si="29"/>
        <v>28</v>
      </c>
      <c r="W529">
        <f t="shared" si="29"/>
        <v>30</v>
      </c>
      <c r="X529">
        <f aca="true" t="shared" si="30" ref="X529:AC529">X7</f>
        <v>0</v>
      </c>
      <c r="Y529">
        <f t="shared" si="30"/>
        <v>0</v>
      </c>
      <c r="Z529">
        <f t="shared" si="30"/>
        <v>0</v>
      </c>
      <c r="AA529">
        <f t="shared" si="30"/>
        <v>0</v>
      </c>
      <c r="AB529">
        <f t="shared" si="30"/>
        <v>0</v>
      </c>
      <c r="AC529">
        <f t="shared" si="30"/>
        <v>0</v>
      </c>
      <c r="AD529" s="45"/>
      <c r="AE529" s="66"/>
      <c r="AF529" s="15"/>
      <c r="AG529" s="1"/>
      <c r="AH529" s="1"/>
      <c r="AI529" s="1"/>
      <c r="AJ529" s="1"/>
      <c r="AK529" s="13" t="s">
        <v>47</v>
      </c>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row>
    <row r="530" spans="1:76" ht="15">
      <c r="A530" s="155" t="s">
        <v>517</v>
      </c>
      <c r="B530" s="156"/>
      <c r="C530" s="80"/>
      <c r="D530" s="26">
        <v>1</v>
      </c>
      <c r="L530" s="174">
        <v>1</v>
      </c>
      <c r="AC530" s="46"/>
      <c r="AD530" s="46"/>
      <c r="AE530" s="66"/>
      <c r="AF530" s="14"/>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row>
    <row r="531" spans="1:76" ht="15">
      <c r="A531" s="155" t="s">
        <v>518</v>
      </c>
      <c r="B531" s="156"/>
      <c r="C531" s="80"/>
      <c r="D531" s="26">
        <v>1</v>
      </c>
      <c r="L531" s="174">
        <v>1</v>
      </c>
      <c r="AC531" s="46"/>
      <c r="AD531" s="46"/>
      <c r="AE531" s="66"/>
      <c r="AF531" s="14"/>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row>
    <row r="532" spans="1:76" ht="15">
      <c r="A532" s="155" t="s">
        <v>519</v>
      </c>
      <c r="B532" s="156"/>
      <c r="C532" s="80"/>
      <c r="D532" s="26">
        <v>1</v>
      </c>
      <c r="L532" s="174">
        <v>1</v>
      </c>
      <c r="AC532" s="46"/>
      <c r="AD532" s="46"/>
      <c r="AE532" s="66"/>
      <c r="AF532" s="14"/>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row>
    <row r="533" spans="1:76" ht="15">
      <c r="A533" s="155" t="s">
        <v>155</v>
      </c>
      <c r="B533" s="156"/>
      <c r="C533" s="80"/>
      <c r="D533" s="26">
        <v>1</v>
      </c>
      <c r="L533" s="174">
        <v>0.5</v>
      </c>
      <c r="AC533" s="46"/>
      <c r="AD533" s="46"/>
      <c r="AE533" s="66"/>
      <c r="AF533" s="14"/>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row>
    <row r="534" spans="1:76" ht="15">
      <c r="A534" s="155" t="s">
        <v>520</v>
      </c>
      <c r="B534" s="156"/>
      <c r="C534" s="80"/>
      <c r="D534" s="26">
        <v>1</v>
      </c>
      <c r="L534" s="174">
        <v>0.5</v>
      </c>
      <c r="AC534" s="46"/>
      <c r="AD534" s="46"/>
      <c r="AE534" s="66"/>
      <c r="AF534" s="14"/>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row>
    <row r="535" spans="1:76" ht="15">
      <c r="A535" s="155" t="s">
        <v>521</v>
      </c>
      <c r="B535" s="156">
        <v>1</v>
      </c>
      <c r="C535" s="80"/>
      <c r="D535" s="26">
        <v>1</v>
      </c>
      <c r="L535" s="174">
        <v>1</v>
      </c>
      <c r="AC535" s="46"/>
      <c r="AD535" s="46"/>
      <c r="AE535" s="66"/>
      <c r="AF535" s="14"/>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row>
    <row r="536" spans="1:76" ht="15">
      <c r="A536" s="155" t="s">
        <v>92</v>
      </c>
      <c r="B536" s="156">
        <v>1</v>
      </c>
      <c r="C536" s="80"/>
      <c r="D536" s="26">
        <v>1</v>
      </c>
      <c r="L536" s="174">
        <v>1</v>
      </c>
      <c r="AC536" s="46"/>
      <c r="AD536" s="46"/>
      <c r="AE536" s="66"/>
      <c r="AF536" s="14"/>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row>
    <row r="537" spans="1:76" ht="15">
      <c r="A537" s="155" t="s">
        <v>522</v>
      </c>
      <c r="B537" s="156">
        <v>1</v>
      </c>
      <c r="C537" s="80"/>
      <c r="D537" s="26">
        <v>1</v>
      </c>
      <c r="L537" s="174">
        <v>1</v>
      </c>
      <c r="AC537" s="46"/>
      <c r="AD537" s="46"/>
      <c r="AE537" s="66"/>
      <c r="AF537" s="14"/>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row>
    <row r="538" spans="1:76" ht="15">
      <c r="A538" s="155" t="s">
        <v>609</v>
      </c>
      <c r="B538" s="156">
        <v>1</v>
      </c>
      <c r="C538" s="80"/>
      <c r="D538" s="26">
        <v>1</v>
      </c>
      <c r="L538" s="174">
        <v>1</v>
      </c>
      <c r="AC538" s="46"/>
      <c r="AD538" s="46"/>
      <c r="AE538" s="66"/>
      <c r="AF538" s="14"/>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row>
    <row r="539" spans="1:76" ht="15">
      <c r="A539" s="155" t="s">
        <v>523</v>
      </c>
      <c r="B539" s="156"/>
      <c r="C539" s="80"/>
      <c r="D539" s="26">
        <v>1</v>
      </c>
      <c r="L539" s="174">
        <v>0.5</v>
      </c>
      <c r="AC539" s="46"/>
      <c r="AD539" s="46"/>
      <c r="AE539" s="66"/>
      <c r="AF539" s="14"/>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row>
    <row r="540" spans="1:76" ht="15">
      <c r="A540" s="155" t="s">
        <v>156</v>
      </c>
      <c r="B540" s="156">
        <v>1</v>
      </c>
      <c r="C540" s="80"/>
      <c r="D540" s="26">
        <v>1</v>
      </c>
      <c r="L540" s="174">
        <v>1</v>
      </c>
      <c r="AC540" s="46"/>
      <c r="AD540" s="46"/>
      <c r="AE540" s="66"/>
      <c r="AF540" s="14"/>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row>
    <row r="541" spans="1:76" ht="15">
      <c r="A541" s="155" t="s">
        <v>524</v>
      </c>
      <c r="B541" s="156">
        <v>1</v>
      </c>
      <c r="C541" s="80"/>
      <c r="D541" s="26">
        <v>1</v>
      </c>
      <c r="L541" s="174">
        <v>0.5</v>
      </c>
      <c r="AC541" s="46"/>
      <c r="AD541" s="46"/>
      <c r="AE541" s="66"/>
      <c r="AF541" s="14"/>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row>
    <row r="542" spans="1:76" ht="15">
      <c r="A542" s="155" t="s">
        <v>157</v>
      </c>
      <c r="B542" s="156"/>
      <c r="C542" s="80"/>
      <c r="D542" s="26">
        <v>1</v>
      </c>
      <c r="L542" s="174">
        <v>0.5</v>
      </c>
      <c r="AC542" s="46"/>
      <c r="AD542" s="46"/>
      <c r="AE542" s="66"/>
      <c r="AF542" s="14"/>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row>
    <row r="543" spans="1:76" ht="15">
      <c r="A543" s="155" t="s">
        <v>525</v>
      </c>
      <c r="B543" s="156"/>
      <c r="C543" s="80"/>
      <c r="D543" s="26">
        <v>1</v>
      </c>
      <c r="L543" s="174">
        <v>0.5</v>
      </c>
      <c r="AC543" s="46"/>
      <c r="AD543" s="46"/>
      <c r="AE543" s="66"/>
      <c r="AF543" s="14"/>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row>
    <row r="544" spans="1:76" ht="15">
      <c r="A544" s="155" t="s">
        <v>526</v>
      </c>
      <c r="B544" s="156"/>
      <c r="C544" s="80"/>
      <c r="D544" s="26">
        <v>1</v>
      </c>
      <c r="L544" s="174">
        <v>0.5</v>
      </c>
      <c r="AC544" s="46"/>
      <c r="AD544" s="46"/>
      <c r="AE544" s="66"/>
      <c r="AF544" s="14"/>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row>
    <row r="545" spans="1:76" ht="15">
      <c r="A545" s="155" t="s">
        <v>527</v>
      </c>
      <c r="B545" s="156"/>
      <c r="C545" s="80"/>
      <c r="D545" s="26">
        <v>1</v>
      </c>
      <c r="L545" s="174">
        <v>0.5</v>
      </c>
      <c r="AC545" s="46"/>
      <c r="AD545" s="46"/>
      <c r="AE545" s="66"/>
      <c r="AF545" s="14"/>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row>
    <row r="546" spans="1:76" ht="15">
      <c r="A546" s="155" t="s">
        <v>528</v>
      </c>
      <c r="B546" s="156">
        <v>1</v>
      </c>
      <c r="C546" s="80"/>
      <c r="D546" s="26">
        <v>1</v>
      </c>
      <c r="L546" s="174">
        <v>0.5</v>
      </c>
      <c r="AC546" s="46"/>
      <c r="AD546" s="46"/>
      <c r="AE546" s="66"/>
      <c r="AF546" s="14"/>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row>
    <row r="547" spans="1:76" ht="15">
      <c r="A547" s="155" t="s">
        <v>529</v>
      </c>
      <c r="B547" s="156"/>
      <c r="C547" s="80"/>
      <c r="D547" s="26">
        <v>1</v>
      </c>
      <c r="L547" s="174">
        <v>0.5</v>
      </c>
      <c r="AC547" s="46"/>
      <c r="AD547" s="46"/>
      <c r="AE547" s="66"/>
      <c r="AF547" s="14"/>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row>
    <row r="548" spans="1:76" ht="15">
      <c r="A548" s="155" t="s">
        <v>627</v>
      </c>
      <c r="B548" s="156"/>
      <c r="C548" s="80"/>
      <c r="D548" s="26">
        <v>1</v>
      </c>
      <c r="L548" s="174">
        <v>0.5</v>
      </c>
      <c r="AC548" s="46"/>
      <c r="AD548" s="46"/>
      <c r="AE548" s="66"/>
      <c r="AF548" s="14"/>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row>
    <row r="549" spans="1:76" ht="15">
      <c r="A549" s="155" t="s">
        <v>530</v>
      </c>
      <c r="B549" s="156"/>
      <c r="C549" s="80"/>
      <c r="D549" s="26">
        <v>1</v>
      </c>
      <c r="L549" s="174">
        <v>0</v>
      </c>
      <c r="AC549" s="46"/>
      <c r="AD549" s="46"/>
      <c r="AE549" s="66"/>
      <c r="AF549" s="14"/>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row>
    <row r="550" spans="1:76" ht="15">
      <c r="A550" s="155" t="s">
        <v>531</v>
      </c>
      <c r="B550" s="156"/>
      <c r="C550" s="80"/>
      <c r="D550" s="26">
        <v>1</v>
      </c>
      <c r="L550" s="174">
        <v>0.5</v>
      </c>
      <c r="AC550" s="21"/>
      <c r="AD550" s="46"/>
      <c r="AE550" s="66"/>
      <c r="AF550" s="14"/>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row>
    <row r="551" spans="1:76" ht="15">
      <c r="A551" s="155" t="s">
        <v>532</v>
      </c>
      <c r="B551" s="156"/>
      <c r="C551" s="80"/>
      <c r="D551" s="26">
        <v>1</v>
      </c>
      <c r="L551" s="174">
        <v>0.5</v>
      </c>
      <c r="AC551" s="21"/>
      <c r="AD551" s="46"/>
      <c r="AE551" s="66"/>
      <c r="AF551" s="14"/>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row>
    <row r="552" spans="1:76" ht="15">
      <c r="A552" s="155" t="s">
        <v>101</v>
      </c>
      <c r="B552" s="156"/>
      <c r="C552" s="80"/>
      <c r="D552" s="26">
        <v>1</v>
      </c>
      <c r="L552" s="174">
        <v>0.5</v>
      </c>
      <c r="AC552" s="21"/>
      <c r="AD552" s="46"/>
      <c r="AE552" s="66"/>
      <c r="AF552" s="14"/>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row>
    <row r="553" spans="1:76" ht="15">
      <c r="A553" s="155" t="s">
        <v>100</v>
      </c>
      <c r="B553" s="156"/>
      <c r="C553" s="80"/>
      <c r="D553" s="26">
        <v>1</v>
      </c>
      <c r="L553" s="174">
        <v>0.5</v>
      </c>
      <c r="AC553" s="21"/>
      <c r="AD553" s="46"/>
      <c r="AE553" s="66"/>
      <c r="AF553" s="14"/>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row>
    <row r="554" spans="1:76" ht="15">
      <c r="A554" s="155" t="s">
        <v>533</v>
      </c>
      <c r="B554" s="156"/>
      <c r="C554" s="80"/>
      <c r="D554" s="26">
        <v>1</v>
      </c>
      <c r="L554" s="174">
        <v>0.5</v>
      </c>
      <c r="AC554" s="21"/>
      <c r="AD554" s="46"/>
      <c r="AE554" s="66"/>
      <c r="AF554" s="14"/>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row>
    <row r="555" spans="1:76" ht="15">
      <c r="A555" s="155" t="s">
        <v>574</v>
      </c>
      <c r="B555" s="156"/>
      <c r="C555" s="80"/>
      <c r="D555" s="26">
        <v>1</v>
      </c>
      <c r="AC555" s="21"/>
      <c r="AD555" s="46"/>
      <c r="AE555" s="66"/>
      <c r="AF555" s="14"/>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row>
    <row r="556" spans="1:76" ht="15">
      <c r="A556" s="48"/>
      <c r="B556" s="85"/>
      <c r="C556" s="85"/>
      <c r="D556" s="26"/>
      <c r="AC556" s="14"/>
      <c r="AD556" s="61"/>
      <c r="AE556" s="66"/>
      <c r="AF556" s="14"/>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row>
    <row r="557" spans="1:76" ht="15">
      <c r="A557" s="23"/>
      <c r="B557" s="86"/>
      <c r="C557" s="86"/>
      <c r="D557" s="47"/>
      <c r="E557" s="40"/>
      <c r="F557" s="40"/>
      <c r="G557" s="40"/>
      <c r="H557" s="40"/>
      <c r="I557" s="40"/>
      <c r="J557" s="40"/>
      <c r="K557" s="40"/>
      <c r="L557" s="40"/>
      <c r="M557" s="40"/>
      <c r="N557" s="40"/>
      <c r="O557" s="40"/>
      <c r="P557" s="40"/>
      <c r="Q557" s="40"/>
      <c r="R557" s="40"/>
      <c r="S557" s="40"/>
      <c r="T557" s="40"/>
      <c r="U557" s="40"/>
      <c r="V557" s="40"/>
      <c r="W557" s="40"/>
      <c r="X557" s="40"/>
      <c r="Y557" s="40"/>
      <c r="Z557" s="40"/>
      <c r="AA557" s="40"/>
      <c r="AB557" s="40"/>
      <c r="AC557" s="179"/>
      <c r="AD557" s="61"/>
      <c r="AE557" s="66"/>
      <c r="AF557" s="14"/>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row>
    <row r="558" spans="1:76" ht="18">
      <c r="A558" s="70" t="s">
        <v>67</v>
      </c>
      <c r="B558" s="70"/>
      <c r="C558" s="135"/>
      <c r="D558" s="26"/>
      <c r="AC558" s="14"/>
      <c r="AD558" s="61"/>
      <c r="AE558" s="66"/>
      <c r="AF558" s="14"/>
      <c r="AG558" s="8"/>
      <c r="AH558" s="8"/>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row>
    <row r="559" spans="1:76" ht="18">
      <c r="A559" s="90">
        <f>+'RESUM MENSUAL VIDRE'!F24</f>
        <v>7464</v>
      </c>
      <c r="B559" s="91"/>
      <c r="C559" s="134"/>
      <c r="D559" s="26"/>
      <c r="AC559" s="14"/>
      <c r="AD559" s="61"/>
      <c r="AE559" s="66"/>
      <c r="AF559" s="14"/>
      <c r="AG559" s="8"/>
      <c r="AH559" s="8"/>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row>
    <row r="560" spans="1:76" ht="15">
      <c r="A560" s="12" t="s">
        <v>53</v>
      </c>
      <c r="B560" s="68"/>
      <c r="C560" s="68"/>
      <c r="D560" s="26"/>
      <c r="E560">
        <f aca="true" t="shared" si="31" ref="E560:W560">E7</f>
        <v>1</v>
      </c>
      <c r="F560">
        <f t="shared" si="31"/>
        <v>2</v>
      </c>
      <c r="G560">
        <f t="shared" si="31"/>
        <v>3</v>
      </c>
      <c r="H560">
        <f t="shared" si="31"/>
        <v>6</v>
      </c>
      <c r="I560">
        <f t="shared" si="31"/>
        <v>7</v>
      </c>
      <c r="J560">
        <f t="shared" si="31"/>
        <v>8</v>
      </c>
      <c r="K560">
        <f t="shared" si="31"/>
        <v>9</v>
      </c>
      <c r="L560">
        <f t="shared" si="31"/>
        <v>12</v>
      </c>
      <c r="M560">
        <f t="shared" si="31"/>
        <v>13</v>
      </c>
      <c r="N560">
        <f t="shared" si="31"/>
        <v>15</v>
      </c>
      <c r="O560">
        <f t="shared" si="31"/>
        <v>16</v>
      </c>
      <c r="P560">
        <f t="shared" si="31"/>
        <v>19</v>
      </c>
      <c r="Q560">
        <f t="shared" si="31"/>
        <v>20</v>
      </c>
      <c r="R560">
        <f t="shared" si="31"/>
        <v>21</v>
      </c>
      <c r="S560">
        <f t="shared" si="31"/>
        <v>23</v>
      </c>
      <c r="T560">
        <f t="shared" si="31"/>
        <v>26</v>
      </c>
      <c r="U560">
        <f t="shared" si="31"/>
        <v>27</v>
      </c>
      <c r="V560">
        <f t="shared" si="31"/>
        <v>28</v>
      </c>
      <c r="W560">
        <f t="shared" si="31"/>
        <v>30</v>
      </c>
      <c r="X560">
        <f aca="true" t="shared" si="32" ref="X560:AC560">X7</f>
        <v>0</v>
      </c>
      <c r="Y560">
        <f t="shared" si="32"/>
        <v>0</v>
      </c>
      <c r="Z560">
        <f t="shared" si="32"/>
        <v>0</v>
      </c>
      <c r="AA560">
        <f t="shared" si="32"/>
        <v>0</v>
      </c>
      <c r="AB560">
        <f t="shared" si="32"/>
        <v>0</v>
      </c>
      <c r="AC560">
        <f t="shared" si="32"/>
        <v>0</v>
      </c>
      <c r="AD560" s="45"/>
      <c r="AE560" s="66"/>
      <c r="AF560" s="15"/>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row>
    <row r="561" spans="1:76" ht="15">
      <c r="A561" s="168" t="s">
        <v>534</v>
      </c>
      <c r="B561" s="156">
        <v>1</v>
      </c>
      <c r="C561" s="80"/>
      <c r="D561" s="26">
        <v>1</v>
      </c>
      <c r="N561" s="174">
        <v>0.5</v>
      </c>
      <c r="AC561" s="21"/>
      <c r="AD561" s="46"/>
      <c r="AE561" s="66"/>
      <c r="AF561" s="14"/>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row>
    <row r="562" spans="1:76" ht="15">
      <c r="A562" s="155" t="s">
        <v>237</v>
      </c>
      <c r="B562" s="156"/>
      <c r="C562" s="80"/>
      <c r="D562" s="26">
        <v>1</v>
      </c>
      <c r="N562" s="174">
        <v>0.5</v>
      </c>
      <c r="AC562" s="21"/>
      <c r="AD562" s="46"/>
      <c r="AE562" s="66"/>
      <c r="AF562" s="14"/>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row>
    <row r="563" spans="1:76" ht="15">
      <c r="A563" s="155" t="s">
        <v>610</v>
      </c>
      <c r="B563" s="156"/>
      <c r="C563" s="80"/>
      <c r="D563" s="26">
        <v>1</v>
      </c>
      <c r="N563" s="174">
        <v>0</v>
      </c>
      <c r="AC563" s="21"/>
      <c r="AD563" s="46"/>
      <c r="AE563" s="66"/>
      <c r="AF563" s="14"/>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row>
    <row r="564" spans="1:76" ht="15">
      <c r="A564" s="155" t="s">
        <v>535</v>
      </c>
      <c r="B564" s="156"/>
      <c r="C564" s="80"/>
      <c r="D564" s="26">
        <v>1</v>
      </c>
      <c r="N564" s="174">
        <v>0.5</v>
      </c>
      <c r="AC564" s="21"/>
      <c r="AD564" s="46"/>
      <c r="AE564" s="66"/>
      <c r="AF564" s="14"/>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row>
    <row r="565" spans="1:76" ht="15">
      <c r="A565" s="155" t="s">
        <v>536</v>
      </c>
      <c r="B565" s="156"/>
      <c r="C565" s="80"/>
      <c r="D565" s="26">
        <v>1</v>
      </c>
      <c r="N565" s="174">
        <v>0.5</v>
      </c>
      <c r="AC565" s="21"/>
      <c r="AD565" s="46"/>
      <c r="AE565" s="66"/>
      <c r="AF565" s="14"/>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row>
    <row r="566" spans="1:76" ht="15">
      <c r="A566" s="155" t="s">
        <v>537</v>
      </c>
      <c r="B566" s="156"/>
      <c r="C566" s="80"/>
      <c r="D566" s="26">
        <v>1</v>
      </c>
      <c r="N566" s="174">
        <v>0</v>
      </c>
      <c r="AC566" s="21"/>
      <c r="AD566" s="46"/>
      <c r="AE566" s="66"/>
      <c r="AF566" s="14"/>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row>
    <row r="567" spans="1:76" s="44" customFormat="1" ht="15">
      <c r="A567" s="155" t="s">
        <v>238</v>
      </c>
      <c r="B567" s="156"/>
      <c r="C567" s="80"/>
      <c r="D567" s="26">
        <v>1</v>
      </c>
      <c r="N567" s="174">
        <v>1</v>
      </c>
      <c r="AB567"/>
      <c r="AC567" s="46"/>
      <c r="AD567" s="46"/>
      <c r="AE567" s="66"/>
      <c r="AF567" s="14"/>
      <c r="AG567" s="1"/>
      <c r="AH567" s="1"/>
      <c r="AI567" s="50"/>
      <c r="AJ567" s="50"/>
      <c r="AK567" s="50"/>
      <c r="AL567" s="50"/>
      <c r="AM567" s="50"/>
      <c r="AN567" s="50"/>
      <c r="AO567" s="50"/>
      <c r="AP567" s="50"/>
      <c r="AQ567" s="50"/>
      <c r="AR567" s="50"/>
      <c r="AS567" s="50"/>
      <c r="AT567" s="50"/>
      <c r="AU567" s="50"/>
      <c r="AV567" s="50"/>
      <c r="AW567" s="50"/>
      <c r="AX567" s="50"/>
      <c r="AY567" s="50"/>
      <c r="AZ567" s="50"/>
      <c r="BA567" s="50"/>
      <c r="BB567" s="50"/>
      <c r="BC567" s="50"/>
      <c r="BD567" s="50"/>
      <c r="BE567" s="50"/>
      <c r="BF567" s="50"/>
      <c r="BG567" s="50"/>
      <c r="BH567" s="50"/>
      <c r="BI567" s="50"/>
      <c r="BJ567" s="50"/>
      <c r="BK567" s="50"/>
      <c r="BL567" s="50"/>
      <c r="BM567" s="50"/>
      <c r="BN567" s="50"/>
      <c r="BO567" s="50"/>
      <c r="BP567" s="50"/>
      <c r="BQ567" s="50"/>
      <c r="BR567" s="50"/>
      <c r="BS567" s="50"/>
      <c r="BT567" s="50"/>
      <c r="BU567" s="50"/>
      <c r="BV567" s="50"/>
      <c r="BW567" s="50"/>
      <c r="BX567" s="50"/>
    </row>
    <row r="568" spans="1:76" ht="15">
      <c r="A568" s="155" t="s">
        <v>538</v>
      </c>
      <c r="B568" s="156"/>
      <c r="C568" s="80"/>
      <c r="D568" s="26">
        <v>1</v>
      </c>
      <c r="N568" s="174">
        <v>1</v>
      </c>
      <c r="AC568" s="21"/>
      <c r="AD568" s="46"/>
      <c r="AE568" s="66"/>
      <c r="AF568" s="14"/>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row>
    <row r="569" spans="1:76" ht="15">
      <c r="A569" s="155" t="s">
        <v>611</v>
      </c>
      <c r="B569" s="156">
        <v>1</v>
      </c>
      <c r="C569" s="80"/>
      <c r="D569" s="26">
        <v>1</v>
      </c>
      <c r="N569" s="174">
        <v>0.5</v>
      </c>
      <c r="AC569" s="21"/>
      <c r="AD569" s="46"/>
      <c r="AE569" s="66"/>
      <c r="AF569" s="14"/>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row>
    <row r="570" spans="1:76" ht="15">
      <c r="A570" s="155" t="s">
        <v>539</v>
      </c>
      <c r="B570" s="156">
        <v>1</v>
      </c>
      <c r="C570" s="80"/>
      <c r="D570" s="26">
        <v>1</v>
      </c>
      <c r="N570" s="174">
        <v>0.5</v>
      </c>
      <c r="AC570" s="21"/>
      <c r="AD570" s="46"/>
      <c r="AE570" s="66"/>
      <c r="AF570" s="14"/>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row>
    <row r="571" spans="1:76" ht="15">
      <c r="A571" s="155" t="s">
        <v>540</v>
      </c>
      <c r="B571" s="156"/>
      <c r="C571" s="80"/>
      <c r="D571" s="26">
        <v>1</v>
      </c>
      <c r="N571" s="174">
        <v>0.5</v>
      </c>
      <c r="AC571" s="21"/>
      <c r="AD571" s="46"/>
      <c r="AE571" s="66"/>
      <c r="AF571" s="14"/>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row>
    <row r="572" spans="1:76" ht="15">
      <c r="A572" s="155" t="s">
        <v>541</v>
      </c>
      <c r="B572" s="156"/>
      <c r="C572" s="80"/>
      <c r="D572" s="26">
        <v>1</v>
      </c>
      <c r="N572" s="174">
        <v>0.5</v>
      </c>
      <c r="AC572" s="21"/>
      <c r="AD572" s="46"/>
      <c r="AE572" s="66"/>
      <c r="AF572" s="14"/>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row>
    <row r="573" spans="1:76" ht="15">
      <c r="A573" s="155" t="s">
        <v>542</v>
      </c>
      <c r="B573" s="156"/>
      <c r="C573" s="80"/>
      <c r="D573" s="26">
        <v>1</v>
      </c>
      <c r="N573" s="174">
        <v>0.5</v>
      </c>
      <c r="AC573" s="21"/>
      <c r="AD573" s="46"/>
      <c r="AE573" s="66"/>
      <c r="AF573" s="14"/>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row>
    <row r="574" spans="1:76" ht="15">
      <c r="A574" s="155" t="s">
        <v>543</v>
      </c>
      <c r="B574" s="156"/>
      <c r="C574" s="80"/>
      <c r="D574" s="26">
        <v>1</v>
      </c>
      <c r="N574" s="174">
        <v>0.5</v>
      </c>
      <c r="AB574" s="42"/>
      <c r="AC574" s="165"/>
      <c r="AD574" s="46"/>
      <c r="AE574" s="66"/>
      <c r="AF574" s="14"/>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row>
    <row r="575" spans="1:76" ht="15">
      <c r="A575" s="155" t="s">
        <v>158</v>
      </c>
      <c r="B575" s="156">
        <v>1</v>
      </c>
      <c r="C575" s="80"/>
      <c r="D575" s="26">
        <v>1</v>
      </c>
      <c r="N575" s="174">
        <v>0.5</v>
      </c>
      <c r="AC575" s="21"/>
      <c r="AD575" s="46"/>
      <c r="AE575" s="66"/>
      <c r="AF575" s="14"/>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row>
    <row r="576" spans="1:76" ht="15">
      <c r="A576" s="155" t="s">
        <v>544</v>
      </c>
      <c r="B576" s="156"/>
      <c r="C576" s="80"/>
      <c r="D576" s="26">
        <v>1</v>
      </c>
      <c r="N576" s="174">
        <v>0</v>
      </c>
      <c r="AC576" s="21"/>
      <c r="AD576" s="46"/>
      <c r="AE576" s="66"/>
      <c r="AF576" s="14"/>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row>
    <row r="577" spans="1:76" ht="15">
      <c r="A577" s="155" t="s">
        <v>545</v>
      </c>
      <c r="B577" s="156"/>
      <c r="C577" s="80"/>
      <c r="D577" s="26">
        <v>1</v>
      </c>
      <c r="N577" s="174">
        <v>0.5</v>
      </c>
      <c r="AC577" s="21"/>
      <c r="AD577" s="46"/>
      <c r="AE577" s="66"/>
      <c r="AF577" s="14"/>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row>
    <row r="578" spans="1:76" ht="15">
      <c r="A578" s="155" t="s">
        <v>626</v>
      </c>
      <c r="B578" s="156"/>
      <c r="C578" s="80"/>
      <c r="D578" s="26">
        <v>1</v>
      </c>
      <c r="N578" s="174">
        <v>0.5</v>
      </c>
      <c r="AC578" s="21"/>
      <c r="AD578" s="46"/>
      <c r="AE578" s="66"/>
      <c r="AF578" s="14"/>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row>
    <row r="579" spans="1:76" ht="15">
      <c r="A579" s="155" t="s">
        <v>546</v>
      </c>
      <c r="B579" s="156"/>
      <c r="C579" s="80"/>
      <c r="D579" s="26">
        <v>1</v>
      </c>
      <c r="N579" s="174">
        <v>0.5</v>
      </c>
      <c r="AC579" s="21"/>
      <c r="AD579" s="46"/>
      <c r="AE579" s="66"/>
      <c r="AF579" s="14"/>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row>
    <row r="580" spans="1:76" ht="15">
      <c r="A580" s="155" t="s">
        <v>612</v>
      </c>
      <c r="B580" s="156">
        <v>1</v>
      </c>
      <c r="C580" s="80"/>
      <c r="D580" s="26">
        <v>1</v>
      </c>
      <c r="N580" s="174">
        <v>1</v>
      </c>
      <c r="AC580" s="21"/>
      <c r="AD580" s="46"/>
      <c r="AE580" s="66"/>
      <c r="AF580" s="14"/>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row>
    <row r="581" spans="1:76" ht="15">
      <c r="A581" s="155" t="s">
        <v>613</v>
      </c>
      <c r="B581" s="156"/>
      <c r="C581" s="80"/>
      <c r="D581" s="26">
        <v>1</v>
      </c>
      <c r="N581" s="174">
        <v>0.5</v>
      </c>
      <c r="AC581" s="21"/>
      <c r="AD581" s="46"/>
      <c r="AE581" s="66"/>
      <c r="AF581" s="14"/>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row>
    <row r="582" spans="1:76" ht="15">
      <c r="A582" s="155" t="s">
        <v>547</v>
      </c>
      <c r="B582" s="156"/>
      <c r="C582" s="80"/>
      <c r="D582" s="26">
        <v>1</v>
      </c>
      <c r="N582" s="174">
        <v>0.5</v>
      </c>
      <c r="AC582" s="21"/>
      <c r="AD582" s="46"/>
      <c r="AE582" s="66"/>
      <c r="AF582" s="14"/>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row>
    <row r="583" spans="1:76" ht="15">
      <c r="A583" s="155" t="s">
        <v>239</v>
      </c>
      <c r="B583" s="156"/>
      <c r="C583" s="80"/>
      <c r="D583" s="26">
        <v>1</v>
      </c>
      <c r="N583" s="174">
        <v>0.5</v>
      </c>
      <c r="AC583" s="21"/>
      <c r="AD583" s="46"/>
      <c r="AE583" s="66"/>
      <c r="AF583" s="14"/>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row>
    <row r="584" spans="1:76" ht="15">
      <c r="A584" s="155" t="s">
        <v>548</v>
      </c>
      <c r="B584" s="156"/>
      <c r="C584" s="80"/>
      <c r="D584" s="26">
        <v>1</v>
      </c>
      <c r="N584" s="174">
        <v>0.5</v>
      </c>
      <c r="AC584" s="21"/>
      <c r="AD584" s="46"/>
      <c r="AE584" s="66"/>
      <c r="AF584" s="14"/>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row>
    <row r="585" spans="1:76" ht="15">
      <c r="A585" s="155" t="s">
        <v>549</v>
      </c>
      <c r="B585" s="156"/>
      <c r="C585" s="80"/>
      <c r="D585" s="26">
        <v>1</v>
      </c>
      <c r="N585" s="174">
        <v>0.5</v>
      </c>
      <c r="AC585" s="21"/>
      <c r="AD585" s="46"/>
      <c r="AE585" s="66"/>
      <c r="AF585" s="14"/>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row>
    <row r="586" spans="1:76" ht="15">
      <c r="A586" s="155" t="s">
        <v>550</v>
      </c>
      <c r="B586" s="156"/>
      <c r="C586" s="80"/>
      <c r="D586" s="26">
        <v>1</v>
      </c>
      <c r="N586" s="174">
        <v>0</v>
      </c>
      <c r="AC586" s="21"/>
      <c r="AD586" s="46"/>
      <c r="AE586" s="66"/>
      <c r="AF586" s="14"/>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row>
    <row r="587" spans="1:76" ht="15">
      <c r="A587" s="1"/>
      <c r="B587" s="78"/>
      <c r="C587" s="78"/>
      <c r="D587" s="26"/>
      <c r="AC587" s="14"/>
      <c r="AD587" s="61"/>
      <c r="AE587" s="66"/>
      <c r="AF587" s="14"/>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row>
    <row r="588" spans="1:76" ht="15" customHeight="1">
      <c r="A588" s="23"/>
      <c r="B588" s="86"/>
      <c r="C588" s="86"/>
      <c r="D588" s="47"/>
      <c r="E588" s="40"/>
      <c r="F588" s="40"/>
      <c r="G588" s="40"/>
      <c r="H588" s="40"/>
      <c r="I588" s="40"/>
      <c r="J588" s="40"/>
      <c r="K588" s="40"/>
      <c r="L588" s="40"/>
      <c r="M588" s="40"/>
      <c r="N588" s="40"/>
      <c r="O588" s="40"/>
      <c r="P588" s="40"/>
      <c r="Q588" s="40"/>
      <c r="R588" s="40"/>
      <c r="S588" s="40"/>
      <c r="T588" s="40"/>
      <c r="U588" s="40"/>
      <c r="V588" s="40"/>
      <c r="W588" s="40"/>
      <c r="X588" s="40"/>
      <c r="Y588" s="40"/>
      <c r="Z588" s="40"/>
      <c r="AA588" s="40"/>
      <c r="AB588" s="40"/>
      <c r="AC588" s="179"/>
      <c r="AD588" s="61"/>
      <c r="AE588" s="66"/>
      <c r="AF588" s="14"/>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row>
    <row r="589" spans="1:76" ht="18">
      <c r="A589" s="70" t="s">
        <v>68</v>
      </c>
      <c r="B589" s="70"/>
      <c r="C589" s="135"/>
      <c r="D589" s="26"/>
      <c r="AC589" s="14"/>
      <c r="AD589" s="61"/>
      <c r="AE589" s="66"/>
      <c r="AF589" s="14"/>
      <c r="AG589" s="8"/>
      <c r="AH589" s="8"/>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row>
    <row r="590" spans="1:76" ht="18">
      <c r="A590" s="90">
        <f>+'RESUM MENSUAL VIDRE'!F25</f>
        <v>5670</v>
      </c>
      <c r="B590" s="91"/>
      <c r="C590" s="134"/>
      <c r="D590" s="94"/>
      <c r="AC590" s="14"/>
      <c r="AD590" s="61"/>
      <c r="AE590" s="66"/>
      <c r="AF590" s="14"/>
      <c r="AG590" s="8"/>
      <c r="AH590" s="8"/>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row>
    <row r="591" spans="1:76" ht="15">
      <c r="A591" s="12" t="s">
        <v>53</v>
      </c>
      <c r="B591" s="68"/>
      <c r="C591" s="68"/>
      <c r="D591" s="26"/>
      <c r="E591">
        <f aca="true" t="shared" si="33" ref="E591:W591">E7</f>
        <v>1</v>
      </c>
      <c r="F591">
        <f t="shared" si="33"/>
        <v>2</v>
      </c>
      <c r="G591">
        <f t="shared" si="33"/>
        <v>3</v>
      </c>
      <c r="H591">
        <f t="shared" si="33"/>
        <v>6</v>
      </c>
      <c r="I591">
        <f t="shared" si="33"/>
        <v>7</v>
      </c>
      <c r="J591">
        <f t="shared" si="33"/>
        <v>8</v>
      </c>
      <c r="K591">
        <f t="shared" si="33"/>
        <v>9</v>
      </c>
      <c r="L591">
        <f t="shared" si="33"/>
        <v>12</v>
      </c>
      <c r="M591">
        <f t="shared" si="33"/>
        <v>13</v>
      </c>
      <c r="N591">
        <f t="shared" si="33"/>
        <v>15</v>
      </c>
      <c r="O591">
        <f t="shared" si="33"/>
        <v>16</v>
      </c>
      <c r="P591">
        <f t="shared" si="33"/>
        <v>19</v>
      </c>
      <c r="Q591">
        <f t="shared" si="33"/>
        <v>20</v>
      </c>
      <c r="R591">
        <f t="shared" si="33"/>
        <v>21</v>
      </c>
      <c r="S591">
        <f t="shared" si="33"/>
        <v>23</v>
      </c>
      <c r="T591">
        <f t="shared" si="33"/>
        <v>26</v>
      </c>
      <c r="U591">
        <f t="shared" si="33"/>
        <v>27</v>
      </c>
      <c r="V591">
        <f t="shared" si="33"/>
        <v>28</v>
      </c>
      <c r="W591">
        <f t="shared" si="33"/>
        <v>30</v>
      </c>
      <c r="X591">
        <f aca="true" t="shared" si="34" ref="X591:AD591">X7</f>
        <v>0</v>
      </c>
      <c r="Y591">
        <f t="shared" si="34"/>
        <v>0</v>
      </c>
      <c r="Z591">
        <f t="shared" si="34"/>
        <v>0</v>
      </c>
      <c r="AA591">
        <f t="shared" si="34"/>
        <v>0</v>
      </c>
      <c r="AB591">
        <f t="shared" si="34"/>
        <v>0</v>
      </c>
      <c r="AC591">
        <f t="shared" si="34"/>
        <v>0</v>
      </c>
      <c r="AD591">
        <f t="shared" si="34"/>
        <v>0</v>
      </c>
      <c r="AE591" s="66"/>
      <c r="AF591" s="15"/>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row>
    <row r="592" spans="1:76" ht="15">
      <c r="A592" s="155" t="s">
        <v>551</v>
      </c>
      <c r="B592" s="156"/>
      <c r="C592" s="80"/>
      <c r="D592" s="26">
        <v>1</v>
      </c>
      <c r="U592" s="174">
        <v>0.5</v>
      </c>
      <c r="AC592" s="21"/>
      <c r="AD592" s="46"/>
      <c r="AE592" s="66"/>
      <c r="AF592" s="14"/>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row>
    <row r="593" spans="1:76" ht="15">
      <c r="A593" s="155" t="s">
        <v>552</v>
      </c>
      <c r="B593" s="156"/>
      <c r="C593" s="80"/>
      <c r="D593" s="26">
        <v>1</v>
      </c>
      <c r="U593" s="174">
        <v>1</v>
      </c>
      <c r="AC593" s="21"/>
      <c r="AD593" s="46"/>
      <c r="AE593" s="66"/>
      <c r="AF593" s="14"/>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row>
    <row r="594" spans="1:76" ht="15">
      <c r="A594" s="155" t="s">
        <v>240</v>
      </c>
      <c r="B594" s="156"/>
      <c r="C594" s="80"/>
      <c r="D594" s="26">
        <v>1</v>
      </c>
      <c r="AC594" s="21"/>
      <c r="AD594" s="46"/>
      <c r="AE594" s="66"/>
      <c r="AF594" s="14"/>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row>
    <row r="595" spans="1:76" ht="15">
      <c r="A595" s="155" t="s">
        <v>553</v>
      </c>
      <c r="B595" s="156"/>
      <c r="C595" s="80"/>
      <c r="D595" s="26">
        <v>1</v>
      </c>
      <c r="U595" s="174">
        <v>0.5</v>
      </c>
      <c r="AC595" s="21"/>
      <c r="AD595" s="46"/>
      <c r="AE595" s="66"/>
      <c r="AF595" s="14"/>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row>
    <row r="596" spans="1:76" ht="15">
      <c r="A596" s="155" t="s">
        <v>554</v>
      </c>
      <c r="B596" s="156"/>
      <c r="C596" s="80"/>
      <c r="D596" s="26">
        <v>1</v>
      </c>
      <c r="U596" s="174">
        <v>0.5</v>
      </c>
      <c r="AC596" s="21"/>
      <c r="AD596" s="46"/>
      <c r="AE596" s="66"/>
      <c r="AF596" s="14"/>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row>
    <row r="597" spans="1:76" ht="15">
      <c r="A597" s="155" t="s">
        <v>173</v>
      </c>
      <c r="B597" s="156"/>
      <c r="C597" s="80"/>
      <c r="D597" s="26">
        <v>1</v>
      </c>
      <c r="U597" s="174">
        <v>0.5</v>
      </c>
      <c r="AC597" s="21"/>
      <c r="AD597" s="46"/>
      <c r="AE597" s="66"/>
      <c r="AF597" s="14"/>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row>
    <row r="598" spans="1:76" ht="15">
      <c r="A598" s="155" t="s">
        <v>555</v>
      </c>
      <c r="B598" s="156"/>
      <c r="C598" s="80"/>
      <c r="D598" s="26">
        <v>1</v>
      </c>
      <c r="U598" s="174">
        <v>1</v>
      </c>
      <c r="AC598" s="21"/>
      <c r="AD598" s="46"/>
      <c r="AE598" s="66"/>
      <c r="AF598" s="14"/>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row>
    <row r="599" spans="1:76" ht="15">
      <c r="A599" s="155" t="s">
        <v>174</v>
      </c>
      <c r="B599" s="156"/>
      <c r="C599" s="80"/>
      <c r="D599" s="26">
        <v>1</v>
      </c>
      <c r="U599" s="174">
        <v>1</v>
      </c>
      <c r="AC599" s="21"/>
      <c r="AD599" s="46"/>
      <c r="AE599" s="66"/>
      <c r="AF599" s="14"/>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row>
    <row r="600" spans="1:76" ht="15">
      <c r="A600" s="155" t="s">
        <v>556</v>
      </c>
      <c r="B600" s="156"/>
      <c r="C600" s="80"/>
      <c r="D600" s="26">
        <v>1</v>
      </c>
      <c r="U600" s="174">
        <v>1</v>
      </c>
      <c r="AC600" s="21"/>
      <c r="AD600" s="46"/>
      <c r="AE600" s="66"/>
      <c r="AF600" s="14"/>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row>
    <row r="601" spans="1:76" ht="15">
      <c r="A601" s="155" t="s">
        <v>557</v>
      </c>
      <c r="B601" s="156">
        <v>1</v>
      </c>
      <c r="C601" s="80"/>
      <c r="D601" s="26">
        <v>1</v>
      </c>
      <c r="U601" s="174">
        <v>1</v>
      </c>
      <c r="AC601" s="21"/>
      <c r="AD601" s="46"/>
      <c r="AE601" s="66"/>
      <c r="AF601" s="14"/>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row>
    <row r="602" spans="1:76" ht="15">
      <c r="A602" s="155" t="s">
        <v>175</v>
      </c>
      <c r="B602" s="156"/>
      <c r="C602" s="80"/>
      <c r="D602" s="26">
        <v>1</v>
      </c>
      <c r="U602" s="174">
        <v>0.5</v>
      </c>
      <c r="AC602" s="21"/>
      <c r="AD602" s="46"/>
      <c r="AE602" s="66"/>
      <c r="AF602" s="14"/>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row>
    <row r="603" spans="1:76" ht="15">
      <c r="A603" s="155" t="s">
        <v>176</v>
      </c>
      <c r="B603" s="156"/>
      <c r="C603" s="80"/>
      <c r="D603" s="26">
        <v>1</v>
      </c>
      <c r="U603" s="174">
        <v>0</v>
      </c>
      <c r="AC603" s="21"/>
      <c r="AD603" s="46"/>
      <c r="AE603" s="66"/>
      <c r="AF603" s="14"/>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row>
    <row r="604" spans="1:76" ht="15">
      <c r="A604" s="155" t="s">
        <v>177</v>
      </c>
      <c r="B604" s="156">
        <v>1</v>
      </c>
      <c r="C604" s="80"/>
      <c r="D604" s="26">
        <v>1</v>
      </c>
      <c r="U604" s="174">
        <v>1</v>
      </c>
      <c r="AC604" s="21"/>
      <c r="AD604" s="46"/>
      <c r="AE604" s="66"/>
      <c r="AF604" s="14"/>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row>
    <row r="605" spans="1:76" ht="15">
      <c r="A605" s="155" t="s">
        <v>614</v>
      </c>
      <c r="B605" s="156"/>
      <c r="C605" s="80"/>
      <c r="D605" s="26">
        <v>1</v>
      </c>
      <c r="U605" s="174">
        <v>0.5</v>
      </c>
      <c r="AC605" s="21"/>
      <c r="AD605" s="46"/>
      <c r="AE605" s="66"/>
      <c r="AF605" s="14"/>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row>
    <row r="606" spans="1:76" ht="15">
      <c r="A606" s="155" t="s">
        <v>241</v>
      </c>
      <c r="C606" s="80"/>
      <c r="D606" s="26">
        <v>1</v>
      </c>
      <c r="U606" s="174">
        <v>0.5</v>
      </c>
      <c r="AC606" s="21"/>
      <c r="AD606" s="46"/>
      <c r="AE606" s="66"/>
      <c r="AF606" s="14"/>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row>
    <row r="607" spans="1:76" ht="15">
      <c r="A607" s="1"/>
      <c r="D607" s="26"/>
      <c r="AC607" s="20"/>
      <c r="AD607" s="63"/>
      <c r="AE607" s="66"/>
      <c r="AF607" s="14"/>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row>
    <row r="608" spans="1:76" ht="15">
      <c r="A608" s="23"/>
      <c r="B608" s="88"/>
      <c r="C608" s="88"/>
      <c r="D608" s="47"/>
      <c r="E608" s="40"/>
      <c r="F608" s="40"/>
      <c r="G608" s="40"/>
      <c r="H608" s="40"/>
      <c r="I608" s="40"/>
      <c r="J608" s="40"/>
      <c r="K608" s="40"/>
      <c r="L608" s="40"/>
      <c r="M608" s="40"/>
      <c r="N608" s="40"/>
      <c r="O608" s="40"/>
      <c r="P608" s="40"/>
      <c r="Q608" s="40"/>
      <c r="R608" s="40"/>
      <c r="S608" s="40"/>
      <c r="T608" s="40"/>
      <c r="U608" s="40"/>
      <c r="V608" s="40"/>
      <c r="W608" s="40"/>
      <c r="X608" s="40"/>
      <c r="Y608" s="40"/>
      <c r="Z608" s="40"/>
      <c r="AA608" s="40"/>
      <c r="AB608" s="40"/>
      <c r="AC608" s="179"/>
      <c r="AD608" s="61"/>
      <c r="AE608" s="66"/>
      <c r="AF608" s="14"/>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row>
    <row r="609" spans="1:76" ht="18">
      <c r="A609" s="70" t="s">
        <v>70</v>
      </c>
      <c r="B609" s="70"/>
      <c r="C609" s="135"/>
      <c r="D609" s="26"/>
      <c r="AC609" s="14"/>
      <c r="AD609" s="61"/>
      <c r="AE609" s="66"/>
      <c r="AF609" s="14"/>
      <c r="AG609" s="8"/>
      <c r="AH609" s="8"/>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row>
    <row r="610" spans="1:76" ht="18">
      <c r="A610" s="90">
        <f>+'RESUM MENSUAL VIDRE'!F26</f>
        <v>10748</v>
      </c>
      <c r="B610" s="91"/>
      <c r="C610" s="134"/>
      <c r="D610" s="94"/>
      <c r="AC610" s="14"/>
      <c r="AD610" s="61"/>
      <c r="AE610" s="66"/>
      <c r="AF610" s="14"/>
      <c r="AG610" s="8"/>
      <c r="AH610" s="8"/>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row>
    <row r="611" spans="1:76" ht="15">
      <c r="A611" s="12" t="s">
        <v>53</v>
      </c>
      <c r="B611" s="68"/>
      <c r="C611" s="68"/>
      <c r="D611" s="26"/>
      <c r="E611">
        <f aca="true" t="shared" si="35" ref="E611:W611">E7</f>
        <v>1</v>
      </c>
      <c r="F611">
        <f t="shared" si="35"/>
        <v>2</v>
      </c>
      <c r="G611">
        <f t="shared" si="35"/>
        <v>3</v>
      </c>
      <c r="H611">
        <f t="shared" si="35"/>
        <v>6</v>
      </c>
      <c r="I611">
        <f t="shared" si="35"/>
        <v>7</v>
      </c>
      <c r="J611">
        <f t="shared" si="35"/>
        <v>8</v>
      </c>
      <c r="K611">
        <f t="shared" si="35"/>
        <v>9</v>
      </c>
      <c r="L611">
        <f t="shared" si="35"/>
        <v>12</v>
      </c>
      <c r="M611">
        <f t="shared" si="35"/>
        <v>13</v>
      </c>
      <c r="N611">
        <f t="shared" si="35"/>
        <v>15</v>
      </c>
      <c r="O611">
        <f t="shared" si="35"/>
        <v>16</v>
      </c>
      <c r="P611">
        <f t="shared" si="35"/>
        <v>19</v>
      </c>
      <c r="Q611">
        <f t="shared" si="35"/>
        <v>20</v>
      </c>
      <c r="R611">
        <f t="shared" si="35"/>
        <v>21</v>
      </c>
      <c r="S611">
        <f t="shared" si="35"/>
        <v>23</v>
      </c>
      <c r="T611">
        <f t="shared" si="35"/>
        <v>26</v>
      </c>
      <c r="U611">
        <f t="shared" si="35"/>
        <v>27</v>
      </c>
      <c r="V611">
        <f t="shared" si="35"/>
        <v>28</v>
      </c>
      <c r="W611">
        <f t="shared" si="35"/>
        <v>30</v>
      </c>
      <c r="X611">
        <f aca="true" t="shared" si="36" ref="X611:AD611">X7</f>
        <v>0</v>
      </c>
      <c r="Y611">
        <f t="shared" si="36"/>
        <v>0</v>
      </c>
      <c r="Z611">
        <f t="shared" si="36"/>
        <v>0</v>
      </c>
      <c r="AA611">
        <f t="shared" si="36"/>
        <v>0</v>
      </c>
      <c r="AB611">
        <f t="shared" si="36"/>
        <v>0</v>
      </c>
      <c r="AC611">
        <f t="shared" si="36"/>
        <v>0</v>
      </c>
      <c r="AD611">
        <f t="shared" si="36"/>
        <v>0</v>
      </c>
      <c r="AE611" s="66"/>
      <c r="AF611" s="15"/>
      <c r="AG611" s="8"/>
      <c r="AH611" s="8"/>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row>
    <row r="612" spans="1:76" ht="15">
      <c r="A612" s="155" t="s">
        <v>5</v>
      </c>
      <c r="B612" s="156">
        <v>1</v>
      </c>
      <c r="C612" s="80"/>
      <c r="D612" s="26">
        <v>1</v>
      </c>
      <c r="I612" s="174">
        <v>1</v>
      </c>
      <c r="AC612" s="21"/>
      <c r="AD612" s="46"/>
      <c r="AE612" s="66"/>
      <c r="AF612" s="15"/>
      <c r="AG612" s="8"/>
      <c r="AH612" s="8"/>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row>
    <row r="613" spans="1:76" ht="15">
      <c r="A613" s="155" t="s">
        <v>6</v>
      </c>
      <c r="B613" s="156">
        <v>1</v>
      </c>
      <c r="C613" s="80"/>
      <c r="D613" s="26">
        <v>1</v>
      </c>
      <c r="I613" s="174">
        <v>1</v>
      </c>
      <c r="AC613" s="21"/>
      <c r="AD613" s="46"/>
      <c r="AE613" s="66"/>
      <c r="AF613" s="15"/>
      <c r="AG613" s="8"/>
      <c r="AH613" s="8"/>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row>
    <row r="614" spans="1:76" ht="15">
      <c r="A614" s="155" t="s">
        <v>7</v>
      </c>
      <c r="B614" s="156"/>
      <c r="C614" s="80"/>
      <c r="D614" s="26">
        <v>1</v>
      </c>
      <c r="I614" s="174">
        <v>1</v>
      </c>
      <c r="AC614" s="21"/>
      <c r="AD614" s="46"/>
      <c r="AE614" s="66"/>
      <c r="AF614" s="15"/>
      <c r="AG614" s="8"/>
      <c r="AH614" s="8"/>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row>
    <row r="615" spans="1:76" ht="15">
      <c r="A615" s="155" t="s">
        <v>8</v>
      </c>
      <c r="B615" s="156">
        <v>1</v>
      </c>
      <c r="C615" s="80"/>
      <c r="D615" s="26">
        <v>1</v>
      </c>
      <c r="I615" s="174">
        <v>1</v>
      </c>
      <c r="AC615" s="21"/>
      <c r="AD615" s="46"/>
      <c r="AE615" s="66"/>
      <c r="AF615" s="15"/>
      <c r="AG615" s="8"/>
      <c r="AH615" s="8"/>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row>
    <row r="616" spans="1:76" ht="15">
      <c r="A616" s="155" t="s">
        <v>9</v>
      </c>
      <c r="B616" s="156"/>
      <c r="C616" s="80"/>
      <c r="D616" s="26">
        <v>1</v>
      </c>
      <c r="I616" s="174">
        <v>0.5</v>
      </c>
      <c r="AC616" s="21"/>
      <c r="AD616" s="46"/>
      <c r="AE616" s="66"/>
      <c r="AF616" s="15"/>
      <c r="AG616" s="8"/>
      <c r="AH616" s="8"/>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row>
    <row r="617" spans="1:76" ht="15">
      <c r="A617" s="155" t="s">
        <v>10</v>
      </c>
      <c r="B617" s="156"/>
      <c r="C617" s="80"/>
      <c r="D617" s="26">
        <v>1</v>
      </c>
      <c r="I617" s="174">
        <v>0.5</v>
      </c>
      <c r="AC617" s="21"/>
      <c r="AD617" s="46"/>
      <c r="AE617" s="66"/>
      <c r="AF617" s="15"/>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row>
    <row r="618" spans="1:76" ht="15">
      <c r="A618" s="155" t="s">
        <v>11</v>
      </c>
      <c r="B618" s="156">
        <v>1</v>
      </c>
      <c r="C618" s="80"/>
      <c r="D618" s="26">
        <v>1</v>
      </c>
      <c r="I618" s="174">
        <v>1</v>
      </c>
      <c r="AC618" s="21"/>
      <c r="AD618" s="46"/>
      <c r="AE618" s="66"/>
      <c r="AF618" s="15"/>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row>
    <row r="619" spans="1:76" ht="15">
      <c r="A619" s="155" t="s">
        <v>93</v>
      </c>
      <c r="B619" s="156">
        <v>1</v>
      </c>
      <c r="C619" s="80"/>
      <c r="D619" s="26">
        <v>1</v>
      </c>
      <c r="I619" s="174">
        <v>1</v>
      </c>
      <c r="AC619" s="21"/>
      <c r="AD619" s="46"/>
      <c r="AE619" s="66"/>
      <c r="AF619" s="15"/>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row>
    <row r="620" spans="1:76" ht="15">
      <c r="A620" s="155" t="s">
        <v>12</v>
      </c>
      <c r="B620" s="156">
        <v>1</v>
      </c>
      <c r="C620" s="80"/>
      <c r="D620" s="26">
        <v>1</v>
      </c>
      <c r="I620" s="174">
        <v>1</v>
      </c>
      <c r="AC620" s="21"/>
      <c r="AD620" s="46"/>
      <c r="AE620" s="66"/>
      <c r="AF620" s="15"/>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row>
    <row r="621" spans="1:76" ht="15">
      <c r="A621" s="155" t="s">
        <v>13</v>
      </c>
      <c r="B621" s="156">
        <v>1</v>
      </c>
      <c r="C621" s="80"/>
      <c r="D621" s="26">
        <v>1</v>
      </c>
      <c r="I621" s="174">
        <v>0.5</v>
      </c>
      <c r="AC621" s="21"/>
      <c r="AD621" s="46"/>
      <c r="AE621" s="66"/>
      <c r="AF621" s="15"/>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row>
    <row r="622" spans="1:76" ht="15">
      <c r="A622" s="155" t="s">
        <v>14</v>
      </c>
      <c r="B622" s="156"/>
      <c r="C622" s="80"/>
      <c r="D622" s="26">
        <v>1</v>
      </c>
      <c r="I622" s="174">
        <v>1</v>
      </c>
      <c r="AC622" s="21"/>
      <c r="AD622" s="46"/>
      <c r="AE622" s="66"/>
      <c r="AF622" s="15"/>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row>
    <row r="623" spans="1:76" ht="15">
      <c r="A623" s="155" t="s">
        <v>159</v>
      </c>
      <c r="B623" s="156">
        <v>1</v>
      </c>
      <c r="C623" s="80"/>
      <c r="D623" s="26">
        <v>1</v>
      </c>
      <c r="I623" s="174">
        <v>1</v>
      </c>
      <c r="S623" s="174">
        <v>1</v>
      </c>
      <c r="AC623" s="21"/>
      <c r="AD623" s="46"/>
      <c r="AE623" s="66"/>
      <c r="AF623" s="15"/>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row>
    <row r="624" spans="1:76" ht="15">
      <c r="A624" s="155" t="s">
        <v>15</v>
      </c>
      <c r="B624" s="156"/>
      <c r="C624" s="80"/>
      <c r="D624" s="26">
        <v>1</v>
      </c>
      <c r="I624" s="174">
        <v>1</v>
      </c>
      <c r="S624" s="174">
        <v>1</v>
      </c>
      <c r="AC624" s="21"/>
      <c r="AD624" s="46"/>
      <c r="AE624" s="66"/>
      <c r="AF624" s="15"/>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row>
    <row r="625" spans="1:76" ht="15">
      <c r="A625" s="155" t="s">
        <v>16</v>
      </c>
      <c r="B625" s="156"/>
      <c r="C625" s="80"/>
      <c r="D625" s="26">
        <v>1</v>
      </c>
      <c r="I625" s="174">
        <v>0.5</v>
      </c>
      <c r="AC625" s="21"/>
      <c r="AD625" s="46"/>
      <c r="AE625" s="66"/>
      <c r="AF625" s="15"/>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row>
    <row r="626" spans="1:76" ht="15">
      <c r="A626" s="155" t="s">
        <v>17</v>
      </c>
      <c r="B626" s="156"/>
      <c r="C626" s="80"/>
      <c r="D626" s="26">
        <v>1</v>
      </c>
      <c r="I626" s="174">
        <v>0.5</v>
      </c>
      <c r="AC626" s="21"/>
      <c r="AD626" s="46"/>
      <c r="AE626" s="66"/>
      <c r="AF626" s="15"/>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row>
    <row r="627" spans="1:76" ht="15">
      <c r="A627" s="155" t="s">
        <v>18</v>
      </c>
      <c r="B627" s="156"/>
      <c r="C627" s="80"/>
      <c r="D627" s="26">
        <v>1</v>
      </c>
      <c r="I627" s="174">
        <v>0.5</v>
      </c>
      <c r="AC627" s="21"/>
      <c r="AD627" s="46"/>
      <c r="AE627" s="66"/>
      <c r="AF627" s="15"/>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row>
    <row r="628" spans="1:76" ht="15">
      <c r="A628" s="155" t="s">
        <v>160</v>
      </c>
      <c r="B628" s="156"/>
      <c r="C628" s="80"/>
      <c r="D628" s="26">
        <v>1</v>
      </c>
      <c r="I628" s="174">
        <v>0.5</v>
      </c>
      <c r="AC628" s="21"/>
      <c r="AD628" s="46"/>
      <c r="AE628" s="66"/>
      <c r="AF628" s="15"/>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row>
    <row r="629" spans="1:76" ht="15">
      <c r="A629" s="155" t="s">
        <v>19</v>
      </c>
      <c r="B629" s="156"/>
      <c r="C629" s="80"/>
      <c r="D629" s="26">
        <v>1</v>
      </c>
      <c r="I629" s="174">
        <v>0.5</v>
      </c>
      <c r="AC629" s="21"/>
      <c r="AD629" s="46"/>
      <c r="AE629" s="66"/>
      <c r="AF629" s="15"/>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row>
    <row r="630" spans="1:76" ht="15">
      <c r="A630" s="155" t="s">
        <v>231</v>
      </c>
      <c r="B630" s="156"/>
      <c r="C630" s="80"/>
      <c r="D630" s="26">
        <v>1</v>
      </c>
      <c r="F630" s="174">
        <v>1</v>
      </c>
      <c r="W630" s="174">
        <v>1</v>
      </c>
      <c r="AC630" s="21"/>
      <c r="AD630" s="46"/>
      <c r="AE630" s="66"/>
      <c r="AF630" s="15"/>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row>
    <row r="631" spans="1:76" ht="15">
      <c r="A631" s="10"/>
      <c r="B631" s="81"/>
      <c r="C631" s="81"/>
      <c r="D631" s="26"/>
      <c r="AC631" s="14"/>
      <c r="AD631" s="61"/>
      <c r="AE631" s="66"/>
      <c r="AF631" s="15"/>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row>
    <row r="632" spans="1:76" ht="15">
      <c r="A632" s="23"/>
      <c r="B632" s="86"/>
      <c r="C632" s="86"/>
      <c r="D632" s="47"/>
      <c r="E632" s="40"/>
      <c r="F632" s="40"/>
      <c r="G632" s="40"/>
      <c r="H632" s="40"/>
      <c r="I632" s="40"/>
      <c r="J632" s="40"/>
      <c r="K632" s="40"/>
      <c r="L632" s="40"/>
      <c r="M632" s="40"/>
      <c r="N632" s="40"/>
      <c r="O632" s="40"/>
      <c r="P632" s="40"/>
      <c r="Q632" s="40"/>
      <c r="R632" s="40"/>
      <c r="S632" s="40"/>
      <c r="T632" s="40"/>
      <c r="U632" s="40"/>
      <c r="V632" s="40"/>
      <c r="W632" s="40"/>
      <c r="X632" s="40"/>
      <c r="Y632" s="40"/>
      <c r="Z632" s="40"/>
      <c r="AA632" s="40"/>
      <c r="AB632" s="40"/>
      <c r="AC632" s="179"/>
      <c r="AD632" s="61"/>
      <c r="AE632" s="66"/>
      <c r="AF632" s="15"/>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row>
    <row r="633" spans="1:76" ht="18">
      <c r="A633" s="70" t="s">
        <v>71</v>
      </c>
      <c r="B633" s="70"/>
      <c r="C633" s="135"/>
      <c r="D633" s="26"/>
      <c r="AC633" s="14"/>
      <c r="AD633" s="61"/>
      <c r="AE633" s="66"/>
      <c r="AF633" s="15"/>
      <c r="AG633" s="8"/>
      <c r="AH633" s="8"/>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row>
    <row r="634" spans="1:76" ht="18">
      <c r="A634" s="90">
        <f>+'RESUM MENSUAL VIDRE'!F27</f>
        <v>23290</v>
      </c>
      <c r="B634" s="91"/>
      <c r="C634" s="134"/>
      <c r="D634" s="26"/>
      <c r="AC634" s="14"/>
      <c r="AD634" s="61"/>
      <c r="AE634" s="66"/>
      <c r="AF634" s="15"/>
      <c r="AG634" s="8"/>
      <c r="AH634" s="8"/>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row>
    <row r="635" spans="1:76" ht="15">
      <c r="A635" s="12" t="s">
        <v>53</v>
      </c>
      <c r="B635" s="68"/>
      <c r="C635" s="68"/>
      <c r="D635" s="26"/>
      <c r="E635">
        <f aca="true" t="shared" si="37" ref="E635:W635">E7</f>
        <v>1</v>
      </c>
      <c r="F635">
        <f t="shared" si="37"/>
        <v>2</v>
      </c>
      <c r="G635">
        <f t="shared" si="37"/>
        <v>3</v>
      </c>
      <c r="H635">
        <f t="shared" si="37"/>
        <v>6</v>
      </c>
      <c r="I635">
        <f t="shared" si="37"/>
        <v>7</v>
      </c>
      <c r="J635">
        <f t="shared" si="37"/>
        <v>8</v>
      </c>
      <c r="K635">
        <f t="shared" si="37"/>
        <v>9</v>
      </c>
      <c r="L635">
        <f t="shared" si="37"/>
        <v>12</v>
      </c>
      <c r="M635">
        <f t="shared" si="37"/>
        <v>13</v>
      </c>
      <c r="N635">
        <f t="shared" si="37"/>
        <v>15</v>
      </c>
      <c r="O635">
        <f t="shared" si="37"/>
        <v>16</v>
      </c>
      <c r="P635">
        <f t="shared" si="37"/>
        <v>19</v>
      </c>
      <c r="Q635">
        <f t="shared" si="37"/>
        <v>20</v>
      </c>
      <c r="R635">
        <f t="shared" si="37"/>
        <v>21</v>
      </c>
      <c r="S635">
        <f t="shared" si="37"/>
        <v>23</v>
      </c>
      <c r="T635">
        <f t="shared" si="37"/>
        <v>26</v>
      </c>
      <c r="U635">
        <f t="shared" si="37"/>
        <v>27</v>
      </c>
      <c r="V635">
        <f t="shared" si="37"/>
        <v>28</v>
      </c>
      <c r="W635">
        <f t="shared" si="37"/>
        <v>30</v>
      </c>
      <c r="X635">
        <f aca="true" t="shared" si="38" ref="X635:AC635">X7</f>
        <v>0</v>
      </c>
      <c r="Y635">
        <f t="shared" si="38"/>
        <v>0</v>
      </c>
      <c r="Z635">
        <f t="shared" si="38"/>
        <v>0</v>
      </c>
      <c r="AA635">
        <f t="shared" si="38"/>
        <v>0</v>
      </c>
      <c r="AB635">
        <f t="shared" si="38"/>
        <v>0</v>
      </c>
      <c r="AC635">
        <f t="shared" si="38"/>
        <v>0</v>
      </c>
      <c r="AD635" s="45"/>
      <c r="AE635" s="66"/>
      <c r="AF635" s="15"/>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row>
    <row r="636" spans="1:76" ht="15">
      <c r="A636" s="155" t="s">
        <v>248</v>
      </c>
      <c r="B636" s="156">
        <v>1</v>
      </c>
      <c r="C636" s="80"/>
      <c r="D636" s="26">
        <v>1</v>
      </c>
      <c r="R636" s="174">
        <v>0.5</v>
      </c>
      <c r="AC636" s="21"/>
      <c r="AD636" s="46"/>
      <c r="AE636" s="66"/>
      <c r="AF636" s="22"/>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row>
    <row r="637" spans="1:76" ht="15">
      <c r="A637" s="155" t="s">
        <v>249</v>
      </c>
      <c r="B637" s="156">
        <v>1</v>
      </c>
      <c r="C637" s="80"/>
      <c r="D637" s="26">
        <v>1</v>
      </c>
      <c r="R637" s="174">
        <v>1</v>
      </c>
      <c r="AC637" s="21"/>
      <c r="AD637" s="46"/>
      <c r="AE637" s="66"/>
      <c r="AF637" s="22"/>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row>
    <row r="638" spans="1:76" ht="15">
      <c r="A638" s="155" t="s">
        <v>20</v>
      </c>
      <c r="B638" s="156"/>
      <c r="C638" s="80"/>
      <c r="D638" s="26">
        <v>1</v>
      </c>
      <c r="R638" s="174">
        <v>0.5</v>
      </c>
      <c r="AC638" s="21"/>
      <c r="AD638" s="46"/>
      <c r="AE638" s="66"/>
      <c r="AF638" s="22"/>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row>
    <row r="639" spans="1:76" ht="15">
      <c r="A639" s="155" t="s">
        <v>21</v>
      </c>
      <c r="B639" s="156">
        <v>1</v>
      </c>
      <c r="C639" s="80"/>
      <c r="D639" s="26">
        <v>1</v>
      </c>
      <c r="R639" s="174">
        <v>1</v>
      </c>
      <c r="AC639" s="21"/>
      <c r="AD639" s="46"/>
      <c r="AE639" s="66"/>
      <c r="AF639" s="22"/>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row>
    <row r="640" spans="1:76" ht="15">
      <c r="A640" s="155" t="s">
        <v>22</v>
      </c>
      <c r="B640" s="156"/>
      <c r="C640" s="80"/>
      <c r="D640" s="26">
        <v>1</v>
      </c>
      <c r="R640" s="174">
        <v>0</v>
      </c>
      <c r="AC640" s="21"/>
      <c r="AD640" s="46"/>
      <c r="AE640" s="66"/>
      <c r="AF640" s="22"/>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row>
    <row r="641" spans="1:76" ht="15">
      <c r="A641" s="155" t="s">
        <v>23</v>
      </c>
      <c r="B641" s="156">
        <v>1</v>
      </c>
      <c r="C641" s="80"/>
      <c r="D641" s="26">
        <v>1</v>
      </c>
      <c r="H641" s="174">
        <v>0.5</v>
      </c>
      <c r="R641" s="174">
        <v>0</v>
      </c>
      <c r="AC641" s="21"/>
      <c r="AD641" s="46"/>
      <c r="AE641" s="66"/>
      <c r="AF641" s="22"/>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row>
    <row r="642" spans="1:76" ht="15">
      <c r="A642" s="155" t="s">
        <v>24</v>
      </c>
      <c r="B642" s="156"/>
      <c r="C642" s="80"/>
      <c r="D642" s="26">
        <v>1</v>
      </c>
      <c r="R642" s="174">
        <v>0</v>
      </c>
      <c r="AC642" s="21"/>
      <c r="AD642" s="46"/>
      <c r="AE642" s="66"/>
      <c r="AF642" s="22"/>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row>
    <row r="643" spans="1:76" ht="15">
      <c r="A643" s="155" t="s">
        <v>250</v>
      </c>
      <c r="B643" s="156"/>
      <c r="C643" s="80"/>
      <c r="D643" s="26">
        <v>1</v>
      </c>
      <c r="H643" s="174">
        <v>0.5</v>
      </c>
      <c r="AC643" s="21"/>
      <c r="AD643" s="46"/>
      <c r="AE643" s="66"/>
      <c r="AF643" s="22"/>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row>
    <row r="644" spans="1:76" ht="15">
      <c r="A644" s="155" t="s">
        <v>94</v>
      </c>
      <c r="B644" s="156">
        <v>1</v>
      </c>
      <c r="C644" s="80"/>
      <c r="D644" s="26">
        <v>1</v>
      </c>
      <c r="R644" s="174">
        <v>1</v>
      </c>
      <c r="AC644" s="21"/>
      <c r="AD644" s="46"/>
      <c r="AE644" s="66"/>
      <c r="AF644" s="22"/>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row>
    <row r="645" spans="1:76" ht="15">
      <c r="A645" s="155" t="s">
        <v>25</v>
      </c>
      <c r="B645" s="156"/>
      <c r="C645" s="80"/>
      <c r="D645" s="26">
        <v>1</v>
      </c>
      <c r="R645" s="174">
        <v>0.5</v>
      </c>
      <c r="AC645" s="21"/>
      <c r="AD645" s="46"/>
      <c r="AE645" s="66"/>
      <c r="AF645" s="22"/>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row>
    <row r="646" spans="1:76" ht="15">
      <c r="A646" s="155" t="s">
        <v>26</v>
      </c>
      <c r="B646" s="156"/>
      <c r="C646" s="80"/>
      <c r="D646" s="26">
        <v>1</v>
      </c>
      <c r="R646" s="174">
        <v>1</v>
      </c>
      <c r="AC646" s="21"/>
      <c r="AD646" s="46"/>
      <c r="AE646" s="66"/>
      <c r="AF646" s="22"/>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row>
    <row r="647" spans="1:76" ht="15">
      <c r="A647" s="155" t="s">
        <v>27</v>
      </c>
      <c r="B647" s="156"/>
      <c r="C647" s="80"/>
      <c r="D647" s="26">
        <v>1</v>
      </c>
      <c r="R647" s="174">
        <v>0.5</v>
      </c>
      <c r="AC647" s="21"/>
      <c r="AD647" s="46"/>
      <c r="AE647" s="66"/>
      <c r="AF647" s="22"/>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row>
    <row r="648" spans="1:76" ht="15">
      <c r="A648" s="155" t="s">
        <v>575</v>
      </c>
      <c r="B648" s="156"/>
      <c r="C648" s="80" t="s">
        <v>576</v>
      </c>
      <c r="D648" s="26">
        <v>1</v>
      </c>
      <c r="R648" s="174">
        <v>0.5</v>
      </c>
      <c r="AC648" s="21"/>
      <c r="AD648" s="46"/>
      <c r="AE648" s="66"/>
      <c r="AF648" s="22"/>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row>
    <row r="649" spans="1:76" ht="15">
      <c r="A649" s="155" t="s">
        <v>28</v>
      </c>
      <c r="B649" s="156"/>
      <c r="C649" s="80"/>
      <c r="D649" s="26">
        <v>1</v>
      </c>
      <c r="R649" s="174">
        <v>0.5</v>
      </c>
      <c r="AC649" s="21"/>
      <c r="AD649" s="46"/>
      <c r="AE649" s="66"/>
      <c r="AF649" s="22"/>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row>
    <row r="650" spans="1:76" ht="15">
      <c r="A650" s="155" t="s">
        <v>29</v>
      </c>
      <c r="B650" s="156"/>
      <c r="C650" s="80"/>
      <c r="D650" s="26">
        <v>1</v>
      </c>
      <c r="R650" s="174">
        <v>0.5</v>
      </c>
      <c r="AC650" s="21"/>
      <c r="AD650" s="46"/>
      <c r="AE650" s="66"/>
      <c r="AF650" s="22"/>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row>
    <row r="651" spans="1:76" ht="15">
      <c r="A651" s="155" t="s">
        <v>30</v>
      </c>
      <c r="B651" s="156"/>
      <c r="C651" s="80"/>
      <c r="D651" s="26">
        <v>1</v>
      </c>
      <c r="R651" s="174">
        <v>0.5</v>
      </c>
      <c r="AC651" s="21"/>
      <c r="AD651" s="46"/>
      <c r="AE651" s="66"/>
      <c r="AF651" s="22"/>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row>
    <row r="652" spans="1:76" ht="15">
      <c r="A652" s="155" t="s">
        <v>31</v>
      </c>
      <c r="B652" s="156"/>
      <c r="C652" s="80"/>
      <c r="D652" s="26">
        <v>1</v>
      </c>
      <c r="R652" s="174">
        <v>0.5</v>
      </c>
      <c r="AC652" s="21"/>
      <c r="AD652" s="46"/>
      <c r="AE652" s="66"/>
      <c r="AF652" s="22"/>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row>
    <row r="653" spans="1:76" ht="15">
      <c r="A653" s="155" t="s">
        <v>32</v>
      </c>
      <c r="B653" s="156"/>
      <c r="C653" s="80"/>
      <c r="D653" s="26">
        <v>1</v>
      </c>
      <c r="R653" s="174">
        <v>0.5</v>
      </c>
      <c r="AC653" s="21"/>
      <c r="AD653" s="46"/>
      <c r="AE653" s="66"/>
      <c r="AF653" s="22"/>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row>
    <row r="654" spans="1:76" ht="15">
      <c r="A654" s="155" t="s">
        <v>33</v>
      </c>
      <c r="B654" s="156"/>
      <c r="C654" s="80"/>
      <c r="D654" s="26">
        <v>1</v>
      </c>
      <c r="R654" s="174">
        <v>0.5</v>
      </c>
      <c r="AC654" s="21"/>
      <c r="AD654" s="46"/>
      <c r="AE654" s="66"/>
      <c r="AF654" s="22"/>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row>
    <row r="655" spans="1:76" ht="15">
      <c r="A655" s="155" t="s">
        <v>34</v>
      </c>
      <c r="B655" s="156"/>
      <c r="C655" s="80"/>
      <c r="D655" s="26">
        <v>1</v>
      </c>
      <c r="R655" s="174">
        <v>0.5</v>
      </c>
      <c r="AC655" s="21"/>
      <c r="AD655" s="46"/>
      <c r="AE655" s="66"/>
      <c r="AF655" s="22"/>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row>
    <row r="656" spans="1:76" ht="15">
      <c r="A656" s="155" t="s">
        <v>35</v>
      </c>
      <c r="B656" s="156"/>
      <c r="C656" s="80"/>
      <c r="D656" s="26">
        <v>1</v>
      </c>
      <c r="R656" s="174">
        <v>1</v>
      </c>
      <c r="AC656" s="21"/>
      <c r="AD656" s="46"/>
      <c r="AE656" s="66"/>
      <c r="AF656" s="22"/>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row>
    <row r="657" spans="1:76" ht="15">
      <c r="A657" s="155" t="s">
        <v>251</v>
      </c>
      <c r="B657" s="156"/>
      <c r="C657" s="80"/>
      <c r="D657" s="26">
        <v>1</v>
      </c>
      <c r="R657" s="174">
        <v>1</v>
      </c>
      <c r="AC657" s="21"/>
      <c r="AD657" s="46"/>
      <c r="AE657" s="66"/>
      <c r="AF657" s="22"/>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row>
    <row r="658" spans="1:76" ht="15">
      <c r="A658" s="155" t="s">
        <v>104</v>
      </c>
      <c r="B658" s="156"/>
      <c r="C658" s="80"/>
      <c r="D658" s="26">
        <v>1</v>
      </c>
      <c r="AC658" s="21"/>
      <c r="AD658" s="46"/>
      <c r="AE658" s="66"/>
      <c r="AF658" s="22"/>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row>
    <row r="659" spans="1:76" ht="15">
      <c r="A659" s="155" t="s">
        <v>104</v>
      </c>
      <c r="B659" s="156"/>
      <c r="C659" s="80"/>
      <c r="D659" s="26">
        <v>1</v>
      </c>
      <c r="AC659" s="21"/>
      <c r="AD659" s="46"/>
      <c r="AE659" s="66"/>
      <c r="AF659" s="22"/>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row>
    <row r="660" spans="1:76" ht="15">
      <c r="A660" s="155" t="s">
        <v>36</v>
      </c>
      <c r="B660" s="156"/>
      <c r="C660" s="80"/>
      <c r="D660" s="26">
        <v>1</v>
      </c>
      <c r="AC660" s="21"/>
      <c r="AD660" s="46"/>
      <c r="AE660" s="66"/>
      <c r="AF660" s="22"/>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row>
    <row r="661" spans="1:76" ht="15">
      <c r="A661" s="155" t="s">
        <v>37</v>
      </c>
      <c r="B661" s="156">
        <v>1</v>
      </c>
      <c r="C661" s="80"/>
      <c r="D661" s="26">
        <v>1</v>
      </c>
      <c r="R661" s="174">
        <v>1</v>
      </c>
      <c r="AC661" s="21"/>
      <c r="AD661" s="46"/>
      <c r="AE661" s="66"/>
      <c r="AF661" s="22"/>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row>
    <row r="662" spans="1:76" ht="15">
      <c r="A662" s="155" t="s">
        <v>252</v>
      </c>
      <c r="B662" s="156"/>
      <c r="C662" s="80"/>
      <c r="D662" s="26">
        <v>1</v>
      </c>
      <c r="R662" s="174">
        <v>0.5</v>
      </c>
      <c r="AC662" s="21"/>
      <c r="AD662" s="46"/>
      <c r="AE662" s="66"/>
      <c r="AF662" s="22"/>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row>
    <row r="663" spans="1:76" ht="15">
      <c r="A663" s="155" t="s">
        <v>38</v>
      </c>
      <c r="B663" s="156">
        <v>1</v>
      </c>
      <c r="C663" s="80"/>
      <c r="D663" s="26">
        <v>1</v>
      </c>
      <c r="R663" s="174">
        <v>1</v>
      </c>
      <c r="AC663" s="21"/>
      <c r="AD663" s="46"/>
      <c r="AE663" s="66"/>
      <c r="AF663" s="22"/>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row>
    <row r="664" spans="1:76" ht="15">
      <c r="A664" s="155" t="s">
        <v>39</v>
      </c>
      <c r="B664" s="156"/>
      <c r="C664" s="80"/>
      <c r="D664" s="26">
        <v>1</v>
      </c>
      <c r="R664" s="174">
        <v>0</v>
      </c>
      <c r="AC664" s="21"/>
      <c r="AD664" s="46"/>
      <c r="AE664" s="66"/>
      <c r="AF664" s="22"/>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row>
    <row r="665" spans="1:76" ht="15">
      <c r="A665" s="155" t="s">
        <v>253</v>
      </c>
      <c r="B665" s="156"/>
      <c r="C665" s="80"/>
      <c r="D665" s="26">
        <v>1</v>
      </c>
      <c r="R665" s="174">
        <v>0.5</v>
      </c>
      <c r="AC665" s="21"/>
      <c r="AD665" s="46"/>
      <c r="AE665" s="66"/>
      <c r="AF665" s="22"/>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row>
    <row r="666" spans="1:76" ht="15">
      <c r="A666" s="155" t="s">
        <v>229</v>
      </c>
      <c r="B666" s="156"/>
      <c r="C666" s="80"/>
      <c r="D666" s="26">
        <v>1</v>
      </c>
      <c r="R666" s="174">
        <v>0.5</v>
      </c>
      <c r="AC666" s="21"/>
      <c r="AD666" s="46"/>
      <c r="AE666" s="66"/>
      <c r="AF666" s="22"/>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row>
    <row r="667" spans="1:76" ht="15">
      <c r="A667" s="155" t="s">
        <v>40</v>
      </c>
      <c r="B667" s="156"/>
      <c r="C667" s="80"/>
      <c r="D667" s="26">
        <v>1</v>
      </c>
      <c r="AC667" s="21"/>
      <c r="AD667" s="21"/>
      <c r="AE667" s="66"/>
      <c r="AF667" s="22"/>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row>
    <row r="668" spans="1:76" ht="15">
      <c r="A668" s="155" t="s">
        <v>258</v>
      </c>
      <c r="B668" s="156"/>
      <c r="C668" s="80"/>
      <c r="D668" s="26">
        <v>1</v>
      </c>
      <c r="R668" s="174">
        <v>0.5</v>
      </c>
      <c r="AC668" s="21"/>
      <c r="AD668" s="21"/>
      <c r="AE668" s="66"/>
      <c r="AF668" s="22"/>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row>
    <row r="669" spans="1:76" ht="15">
      <c r="A669" s="155" t="s">
        <v>259</v>
      </c>
      <c r="B669" s="156"/>
      <c r="C669" s="80"/>
      <c r="D669" s="26">
        <v>1</v>
      </c>
      <c r="R669" s="174">
        <v>1</v>
      </c>
      <c r="AC669" s="21"/>
      <c r="AD669" s="21"/>
      <c r="AE669" s="66"/>
      <c r="AF669" s="22"/>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row>
    <row r="670" spans="1:76" ht="15">
      <c r="A670" s="155" t="s">
        <v>267</v>
      </c>
      <c r="B670" s="156"/>
      <c r="C670" s="80"/>
      <c r="D670" s="26">
        <v>1</v>
      </c>
      <c r="R670" s="174">
        <v>0.5</v>
      </c>
      <c r="AC670" s="21"/>
      <c r="AD670" s="21"/>
      <c r="AE670" s="66"/>
      <c r="AF670" s="22"/>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row>
    <row r="671" spans="1:76" ht="15">
      <c r="A671" s="155" t="s">
        <v>590</v>
      </c>
      <c r="B671" s="156"/>
      <c r="C671" s="80"/>
      <c r="D671" s="26">
        <v>1</v>
      </c>
      <c r="R671" s="174">
        <v>0.5</v>
      </c>
      <c r="AC671" s="21"/>
      <c r="AD671" s="21"/>
      <c r="AE671" s="66"/>
      <c r="AF671" s="22"/>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row>
    <row r="672" spans="1:76" ht="15">
      <c r="A672" s="155" t="s">
        <v>268</v>
      </c>
      <c r="B672" s="156"/>
      <c r="C672" s="80"/>
      <c r="D672" s="26">
        <v>1</v>
      </c>
      <c r="R672" s="174">
        <v>0.5</v>
      </c>
      <c r="AC672" s="21"/>
      <c r="AD672" s="21"/>
      <c r="AE672" s="66"/>
      <c r="AF672" s="22"/>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row>
    <row r="673" spans="1:76" ht="15">
      <c r="A673" s="155" t="s">
        <v>254</v>
      </c>
      <c r="B673" s="156"/>
      <c r="C673" s="80"/>
      <c r="D673" s="26">
        <v>1</v>
      </c>
      <c r="H673" s="174">
        <v>1</v>
      </c>
      <c r="R673" s="174">
        <v>0</v>
      </c>
      <c r="AC673" s="21"/>
      <c r="AD673" s="46"/>
      <c r="AE673" s="66"/>
      <c r="AF673" s="22"/>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row>
    <row r="674" spans="1:76" ht="15">
      <c r="A674" s="155" t="s">
        <v>254</v>
      </c>
      <c r="B674" s="156"/>
      <c r="C674" s="80"/>
      <c r="D674" s="26">
        <v>1</v>
      </c>
      <c r="H674" s="174">
        <v>1</v>
      </c>
      <c r="R674" s="174">
        <v>0.5</v>
      </c>
      <c r="AC674" s="21"/>
      <c r="AD674" s="46"/>
      <c r="AE674" s="66"/>
      <c r="AF674" s="22"/>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row>
    <row r="675" spans="1:76" ht="15">
      <c r="A675" s="155" t="s">
        <v>254</v>
      </c>
      <c r="B675" s="156"/>
      <c r="C675" s="80"/>
      <c r="D675" s="26">
        <v>1</v>
      </c>
      <c r="H675" s="174">
        <v>0.5</v>
      </c>
      <c r="R675" s="174">
        <v>1</v>
      </c>
      <c r="AC675" s="21"/>
      <c r="AD675" s="46"/>
      <c r="AE675" s="66"/>
      <c r="AF675" s="22"/>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row>
    <row r="676" spans="1:76" ht="15">
      <c r="A676" s="155" t="s">
        <v>254</v>
      </c>
      <c r="B676" s="156"/>
      <c r="C676" s="80"/>
      <c r="D676" s="26">
        <v>1</v>
      </c>
      <c r="H676" s="174">
        <v>0.5</v>
      </c>
      <c r="R676" s="174">
        <v>1</v>
      </c>
      <c r="AC676" s="21"/>
      <c r="AD676" s="46"/>
      <c r="AE676" s="66"/>
      <c r="AF676" s="22"/>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row>
    <row r="677" spans="1:76" ht="15">
      <c r="A677" s="155" t="s">
        <v>255</v>
      </c>
      <c r="B677" s="156"/>
      <c r="C677" s="80"/>
      <c r="D677" s="26">
        <v>1</v>
      </c>
      <c r="R677" s="174">
        <v>1</v>
      </c>
      <c r="AC677" s="21"/>
      <c r="AD677" s="46"/>
      <c r="AE677" s="66"/>
      <c r="AF677" s="22"/>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row>
    <row r="678" spans="1:76" ht="15">
      <c r="A678" s="155" t="s">
        <v>256</v>
      </c>
      <c r="B678" s="156"/>
      <c r="C678" s="80"/>
      <c r="D678" s="26">
        <v>1</v>
      </c>
      <c r="R678" s="174">
        <v>1</v>
      </c>
      <c r="AC678" s="21"/>
      <c r="AD678" s="46"/>
      <c r="AE678" s="66"/>
      <c r="AF678" s="22"/>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row>
    <row r="679" spans="1:76" ht="15">
      <c r="A679" s="155" t="s">
        <v>257</v>
      </c>
      <c r="B679" s="156"/>
      <c r="C679" s="80"/>
      <c r="D679" s="26">
        <v>1</v>
      </c>
      <c r="AC679" s="21"/>
      <c r="AD679" s="46"/>
      <c r="AE679" s="66"/>
      <c r="AF679" s="22"/>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row>
    <row r="680" spans="1:76" ht="15">
      <c r="A680" s="155" t="s">
        <v>261</v>
      </c>
      <c r="B680" s="156"/>
      <c r="C680" s="80"/>
      <c r="D680" s="26">
        <v>1</v>
      </c>
      <c r="R680" s="174">
        <v>0.5</v>
      </c>
      <c r="AC680" s="21"/>
      <c r="AD680" s="46"/>
      <c r="AE680" s="66"/>
      <c r="AF680" s="22"/>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row>
    <row r="681" spans="1:76" ht="15">
      <c r="A681" s="155" t="s">
        <v>262</v>
      </c>
      <c r="B681" s="156"/>
      <c r="C681" s="80"/>
      <c r="D681" s="26">
        <v>1</v>
      </c>
      <c r="R681" s="174">
        <v>1</v>
      </c>
      <c r="AC681" s="21"/>
      <c r="AD681" s="46"/>
      <c r="AE681" s="66"/>
      <c r="AF681" s="22"/>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row>
    <row r="682" spans="1:76" ht="15">
      <c r="A682" s="155" t="s">
        <v>263</v>
      </c>
      <c r="B682" s="156"/>
      <c r="C682" s="80"/>
      <c r="D682" s="26">
        <v>1</v>
      </c>
      <c r="R682" s="174">
        <v>0.5</v>
      </c>
      <c r="AC682" s="21"/>
      <c r="AD682" s="46"/>
      <c r="AE682" s="66"/>
      <c r="AF682" s="22"/>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row>
    <row r="683" spans="1:76" ht="15">
      <c r="A683" s="155" t="s">
        <v>264</v>
      </c>
      <c r="B683" s="156"/>
      <c r="C683" s="80"/>
      <c r="D683" s="26">
        <v>1</v>
      </c>
      <c r="R683" s="174">
        <v>0.5</v>
      </c>
      <c r="AC683" s="21"/>
      <c r="AD683" s="46"/>
      <c r="AE683" s="66"/>
      <c r="AF683" s="22"/>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row>
    <row r="684" spans="1:76" ht="15">
      <c r="A684" s="155" t="s">
        <v>269</v>
      </c>
      <c r="B684" s="156"/>
      <c r="C684" s="80"/>
      <c r="D684" s="26">
        <v>1</v>
      </c>
      <c r="R684" s="174">
        <v>0.5</v>
      </c>
      <c r="AC684" s="21"/>
      <c r="AD684" s="46"/>
      <c r="AE684" s="66"/>
      <c r="AF684" s="22"/>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row>
    <row r="685" spans="1:76" ht="15">
      <c r="A685" s="155" t="s">
        <v>270</v>
      </c>
      <c r="B685" s="156"/>
      <c r="C685" s="80"/>
      <c r="D685" s="26">
        <v>1</v>
      </c>
      <c r="R685" s="174">
        <v>0.5</v>
      </c>
      <c r="AC685" s="21"/>
      <c r="AD685" s="46"/>
      <c r="AE685" s="66"/>
      <c r="AF685" s="22"/>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row>
    <row r="686" spans="1:76" ht="15">
      <c r="A686" s="155" t="s">
        <v>271</v>
      </c>
      <c r="B686" s="156"/>
      <c r="C686" s="80"/>
      <c r="D686" s="26">
        <v>1</v>
      </c>
      <c r="R686" s="174">
        <v>0.5</v>
      </c>
      <c r="AC686" s="21"/>
      <c r="AD686" s="46"/>
      <c r="AE686" s="66"/>
      <c r="AF686" s="22"/>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row>
    <row r="687" spans="1:76" ht="15">
      <c r="A687" s="155" t="s">
        <v>272</v>
      </c>
      <c r="B687" s="156"/>
      <c r="C687" s="80"/>
      <c r="D687" s="26">
        <v>1</v>
      </c>
      <c r="R687" s="174">
        <v>0.5</v>
      </c>
      <c r="AC687" s="21"/>
      <c r="AD687" s="46"/>
      <c r="AE687" s="66"/>
      <c r="AF687" s="22"/>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row>
    <row r="688" spans="1:76" ht="15">
      <c r="A688" s="155" t="s">
        <v>569</v>
      </c>
      <c r="B688" s="156"/>
      <c r="C688" s="80"/>
      <c r="D688" s="26">
        <v>1</v>
      </c>
      <c r="R688" s="174">
        <v>0.5</v>
      </c>
      <c r="AC688" s="21"/>
      <c r="AD688" s="46"/>
      <c r="AE688" s="66"/>
      <c r="AF688" s="22"/>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row>
    <row r="689" spans="1:76" ht="15">
      <c r="A689" s="155" t="s">
        <v>570</v>
      </c>
      <c r="B689" s="156"/>
      <c r="C689" s="80"/>
      <c r="D689" s="26">
        <v>1</v>
      </c>
      <c r="R689" s="174">
        <v>1</v>
      </c>
      <c r="AC689" s="21"/>
      <c r="AD689" s="46"/>
      <c r="AE689" s="66"/>
      <c r="AF689" s="22"/>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row>
    <row r="690" spans="1:76" ht="15">
      <c r="A690" s="155" t="s">
        <v>577</v>
      </c>
      <c r="B690" s="156"/>
      <c r="C690" s="80"/>
      <c r="D690" s="26">
        <v>1</v>
      </c>
      <c r="R690" s="174">
        <v>0.5</v>
      </c>
      <c r="AC690" s="21"/>
      <c r="AD690" s="46"/>
      <c r="AE690" s="66"/>
      <c r="AF690" s="22"/>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row>
    <row r="691" spans="1:76" ht="15">
      <c r="A691" s="155" t="s">
        <v>578</v>
      </c>
      <c r="B691" s="156"/>
      <c r="C691" s="80"/>
      <c r="D691" s="26">
        <v>1</v>
      </c>
      <c r="R691" s="174">
        <v>0.5</v>
      </c>
      <c r="AC691" s="21"/>
      <c r="AD691" s="46"/>
      <c r="AE691" s="66"/>
      <c r="AF691" s="22"/>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row>
    <row r="692" spans="1:76" ht="15">
      <c r="A692" s="155" t="s">
        <v>628</v>
      </c>
      <c r="B692" s="156"/>
      <c r="C692" s="80"/>
      <c r="D692" s="26">
        <v>1</v>
      </c>
      <c r="R692" s="174">
        <v>0.5</v>
      </c>
      <c r="AC692" s="21"/>
      <c r="AD692" s="46"/>
      <c r="AE692" s="66"/>
      <c r="AF692" s="22"/>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row>
    <row r="693" spans="1:76" ht="15">
      <c r="A693" s="155" t="s">
        <v>629</v>
      </c>
      <c r="B693" s="156"/>
      <c r="C693" s="80"/>
      <c r="D693" s="26">
        <v>1</v>
      </c>
      <c r="R693" s="174">
        <v>0.5</v>
      </c>
      <c r="AC693" s="21"/>
      <c r="AD693" s="46"/>
      <c r="AE693" s="66"/>
      <c r="AF693" s="22"/>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row>
    <row r="694" spans="1:76" ht="15">
      <c r="A694" s="155" t="s">
        <v>228</v>
      </c>
      <c r="B694" s="156"/>
      <c r="C694" s="80"/>
      <c r="D694" s="26">
        <v>1</v>
      </c>
      <c r="R694" s="174">
        <v>1</v>
      </c>
      <c r="AC694" s="21"/>
      <c r="AD694" s="46"/>
      <c r="AE694" s="66"/>
      <c r="AF694" s="22"/>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row>
    <row r="695" spans="1:76" ht="15">
      <c r="A695" s="155" t="s">
        <v>228</v>
      </c>
      <c r="B695" s="156"/>
      <c r="C695" s="80"/>
      <c r="D695" s="26">
        <v>1</v>
      </c>
      <c r="AC695" s="21"/>
      <c r="AD695" s="46"/>
      <c r="AE695" s="66"/>
      <c r="AF695" s="22"/>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row>
    <row r="696" spans="1:76" ht="15">
      <c r="A696" s="155" t="s">
        <v>230</v>
      </c>
      <c r="B696" s="156"/>
      <c r="C696" s="80"/>
      <c r="D696" s="26">
        <v>1</v>
      </c>
      <c r="AC696" s="21"/>
      <c r="AD696" s="46"/>
      <c r="AE696" s="66"/>
      <c r="AF696" s="22"/>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row>
    <row r="697" spans="1:76" ht="15">
      <c r="A697" s="155" t="s">
        <v>41</v>
      </c>
      <c r="B697" s="156"/>
      <c r="C697" s="80"/>
      <c r="D697" s="26">
        <v>1</v>
      </c>
      <c r="H697" s="174">
        <v>1</v>
      </c>
      <c r="AC697" s="21"/>
      <c r="AD697" s="46"/>
      <c r="AE697" s="66"/>
      <c r="AF697" s="22"/>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row>
    <row r="698" spans="1:76" ht="15">
      <c r="A698" s="155" t="s">
        <v>42</v>
      </c>
      <c r="B698" s="156"/>
      <c r="C698" s="80"/>
      <c r="D698" s="26">
        <v>1</v>
      </c>
      <c r="H698" s="174">
        <v>1</v>
      </c>
      <c r="AC698" s="21"/>
      <c r="AD698" s="46"/>
      <c r="AE698" s="66"/>
      <c r="AF698" s="22"/>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row>
    <row r="699" spans="1:76" ht="15">
      <c r="A699" s="155" t="s">
        <v>43</v>
      </c>
      <c r="B699" s="156"/>
      <c r="C699" s="80"/>
      <c r="D699" s="26">
        <v>1</v>
      </c>
      <c r="AC699" s="21"/>
      <c r="AD699" s="46"/>
      <c r="AE699" s="66"/>
      <c r="AF699" s="22"/>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row>
    <row r="700" spans="1:76" ht="15">
      <c r="A700" s="155" t="s">
        <v>44</v>
      </c>
      <c r="B700" s="156"/>
      <c r="C700" s="80"/>
      <c r="D700" s="26">
        <v>1</v>
      </c>
      <c r="AC700" s="21"/>
      <c r="AD700" s="46"/>
      <c r="AE700" s="66"/>
      <c r="AF700" s="22"/>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row>
    <row r="701" spans="1:76" ht="15">
      <c r="A701" s="155" t="s">
        <v>45</v>
      </c>
      <c r="B701" s="156"/>
      <c r="C701" s="80"/>
      <c r="D701" s="26">
        <v>1</v>
      </c>
      <c r="R701" s="174">
        <v>1</v>
      </c>
      <c r="AC701" s="21"/>
      <c r="AD701" s="46"/>
      <c r="AE701" s="66"/>
      <c r="AF701" s="22"/>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row>
    <row r="702" spans="1:76" ht="15">
      <c r="A702" s="1"/>
      <c r="B702" s="78"/>
      <c r="C702" s="78"/>
      <c r="D702" s="26"/>
      <c r="AC702" s="14"/>
      <c r="AD702" s="61"/>
      <c r="AE702" s="66"/>
      <c r="AF702" s="15"/>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row>
    <row r="703" spans="1:76" ht="15">
      <c r="A703" s="15"/>
      <c r="B703" s="84"/>
      <c r="C703" s="84"/>
      <c r="D703" s="76"/>
      <c r="AC703" s="15"/>
      <c r="AD703" s="45"/>
      <c r="AE703" s="66"/>
      <c r="AF703" s="15"/>
      <c r="AG703" s="21"/>
      <c r="AH703" s="21"/>
      <c r="AI703" s="21"/>
      <c r="AJ703" s="21"/>
      <c r="AK703" s="15"/>
      <c r="AL703" s="15"/>
      <c r="AM703" s="15"/>
      <c r="AN703" s="15"/>
      <c r="AO703" s="15"/>
      <c r="AP703" s="15"/>
      <c r="AQ703" s="15"/>
      <c r="AR703" s="15"/>
      <c r="AS703" s="15"/>
      <c r="AT703" s="15"/>
      <c r="AU703" s="15"/>
      <c r="AV703" s="15"/>
      <c r="AW703" s="15"/>
      <c r="AX703" s="15"/>
      <c r="AY703" s="15"/>
      <c r="AZ703" s="15"/>
      <c r="BA703" s="15"/>
      <c r="BB703" s="15"/>
      <c r="BC703" s="15"/>
      <c r="BD703" s="15"/>
      <c r="BE703" s="15"/>
      <c r="BF703" s="15"/>
      <c r="BG703" s="15"/>
      <c r="BH703" s="15"/>
      <c r="BI703" s="1"/>
      <c r="BJ703" s="1"/>
      <c r="BK703" s="1"/>
      <c r="BL703" s="1"/>
      <c r="BM703" s="1"/>
      <c r="BN703" s="1"/>
      <c r="BO703" s="1"/>
      <c r="BP703" s="1"/>
      <c r="BQ703" s="1"/>
      <c r="BR703" s="1"/>
      <c r="BS703" s="1"/>
      <c r="BT703" s="1"/>
      <c r="BU703" s="1"/>
      <c r="BV703" s="1"/>
      <c r="BW703" s="1"/>
      <c r="BX703" s="1"/>
    </row>
    <row r="704" spans="1:60" ht="15.75">
      <c r="A704" s="21"/>
      <c r="B704" s="84"/>
      <c r="C704" s="84"/>
      <c r="D704" s="77"/>
      <c r="AC704" s="21"/>
      <c r="AD704" s="46"/>
      <c r="AE704" s="66"/>
      <c r="AF704" s="21"/>
      <c r="AG704"/>
      <c r="AK704" s="21"/>
      <c r="AL704" s="21"/>
      <c r="AM704" s="21"/>
      <c r="AN704" s="21"/>
      <c r="AO704" s="21"/>
      <c r="AP704" s="21"/>
      <c r="AQ704" s="21"/>
      <c r="AR704" s="21"/>
      <c r="AS704" s="21"/>
      <c r="AT704" s="21"/>
      <c r="AU704" s="21"/>
      <c r="AV704" s="21"/>
      <c r="AW704" s="21"/>
      <c r="AX704" s="21"/>
      <c r="AY704" s="21"/>
      <c r="AZ704" s="21"/>
      <c r="BA704" s="21"/>
      <c r="BB704" s="21"/>
      <c r="BC704" s="21"/>
      <c r="BD704" s="21"/>
      <c r="BE704" s="21"/>
      <c r="BF704" s="21"/>
      <c r="BG704" s="21"/>
      <c r="BH704" s="21"/>
    </row>
    <row r="705" spans="29:33" ht="15.75">
      <c r="AC705" s="21"/>
      <c r="AD705" s="21"/>
      <c r="AE705" s="21"/>
      <c r="AF705" s="46"/>
      <c r="AG705"/>
    </row>
    <row r="706" spans="29:33" ht="15.75">
      <c r="AC706" s="21"/>
      <c r="AD706" s="21"/>
      <c r="AE706" s="21"/>
      <c r="AF706" s="46"/>
      <c r="AG706"/>
    </row>
    <row r="707" spans="29:33" ht="15.75">
      <c r="AC707" s="21"/>
      <c r="AD707" s="21"/>
      <c r="AE707" s="21"/>
      <c r="AF707" s="46"/>
      <c r="AG707"/>
    </row>
    <row r="708" spans="29:33" ht="15.75">
      <c r="AC708" s="21"/>
      <c r="AD708" s="21"/>
      <c r="AE708" s="21"/>
      <c r="AF708" s="46"/>
      <c r="AG708"/>
    </row>
    <row r="709" spans="29:33" ht="15.75">
      <c r="AC709" s="21"/>
      <c r="AD709" s="21"/>
      <c r="AE709" s="21"/>
      <c r="AF709" s="46"/>
      <c r="AG709"/>
    </row>
    <row r="710" spans="29:33" ht="15.75">
      <c r="AC710" s="21"/>
      <c r="AD710" s="21"/>
      <c r="AE710" s="21"/>
      <c r="AF710" s="46"/>
      <c r="AG710"/>
    </row>
    <row r="711" spans="29:33" ht="15.75">
      <c r="AC711" s="21"/>
      <c r="AD711" s="21"/>
      <c r="AE711" s="21"/>
      <c r="AF711" s="46"/>
      <c r="AG711"/>
    </row>
    <row r="712" spans="29:33" ht="15.75">
      <c r="AC712" s="21"/>
      <c r="AD712" s="21"/>
      <c r="AE712" s="21"/>
      <c r="AF712" s="46"/>
      <c r="AG712"/>
    </row>
    <row r="713" spans="29:33" ht="15.75">
      <c r="AC713" s="21"/>
      <c r="AD713" s="21"/>
      <c r="AE713" s="21"/>
      <c r="AF713" s="46"/>
      <c r="AG713"/>
    </row>
    <row r="714" spans="29:33" ht="15.75">
      <c r="AC714" s="21"/>
      <c r="AD714" s="21"/>
      <c r="AE714" s="21"/>
      <c r="AF714" s="46"/>
      <c r="AG714"/>
    </row>
    <row r="715" spans="29:33" ht="15.75">
      <c r="AC715" s="21"/>
      <c r="AD715" s="21"/>
      <c r="AE715" s="21"/>
      <c r="AF715" s="46"/>
      <c r="AG715"/>
    </row>
    <row r="716" spans="25:33" ht="15.75">
      <c r="Y716" s="162"/>
      <c r="Z716" s="162"/>
      <c r="AA716" s="164"/>
      <c r="AB716" s="164"/>
      <c r="AC716" s="21"/>
      <c r="AD716" s="21"/>
      <c r="AE716" s="21"/>
      <c r="AF716" s="46"/>
      <c r="AG716"/>
    </row>
    <row r="717" spans="25:33" ht="15.75">
      <c r="Y717" s="162"/>
      <c r="Z717" s="162"/>
      <c r="AA717" s="162"/>
      <c r="AB717" s="162"/>
      <c r="AF717" s="44"/>
      <c r="AG717"/>
    </row>
    <row r="718" spans="25:33" ht="15.75">
      <c r="Y718" s="162"/>
      <c r="Z718" s="162"/>
      <c r="AA718" s="162"/>
      <c r="AB718" s="162"/>
      <c r="AF718" s="44"/>
      <c r="AG718"/>
    </row>
    <row r="719" spans="25:33" ht="15.75">
      <c r="Y719" s="162"/>
      <c r="Z719" s="162"/>
      <c r="AA719" s="162"/>
      <c r="AB719" s="162"/>
      <c r="AF719" s="44"/>
      <c r="AG719"/>
    </row>
    <row r="720" spans="25:33" ht="15.75">
      <c r="Y720" s="162"/>
      <c r="Z720" s="162"/>
      <c r="AA720" s="162"/>
      <c r="AB720" s="162"/>
      <c r="AF720" s="44"/>
      <c r="AG720"/>
    </row>
    <row r="721" spans="25:33" ht="15.75">
      <c r="Y721" s="162"/>
      <c r="Z721" s="162"/>
      <c r="AA721" s="162"/>
      <c r="AB721" s="162"/>
      <c r="AF721" s="44"/>
      <c r="AG721"/>
    </row>
    <row r="722" spans="25:33" ht="15.75">
      <c r="Y722" s="162"/>
      <c r="Z722" s="162"/>
      <c r="AA722" s="162"/>
      <c r="AB722" s="162"/>
      <c r="AF722" s="44"/>
      <c r="AG722"/>
    </row>
    <row r="723" spans="25:33" ht="15.75">
      <c r="Y723" s="162"/>
      <c r="Z723" s="162"/>
      <c r="AA723" s="162"/>
      <c r="AB723" s="162"/>
      <c r="AF723" s="44"/>
      <c r="AG723"/>
    </row>
    <row r="724" spans="25:33" ht="15.75">
      <c r="Y724" s="162"/>
      <c r="Z724" s="162"/>
      <c r="AA724" s="162"/>
      <c r="AB724" s="162"/>
      <c r="AF724" s="44"/>
      <c r="AG724"/>
    </row>
    <row r="725" spans="25:33" ht="15.75">
      <c r="Y725" s="162"/>
      <c r="Z725" s="162"/>
      <c r="AA725" s="162"/>
      <c r="AB725" s="162"/>
      <c r="AF725" s="44"/>
      <c r="AG725"/>
    </row>
    <row r="726" spans="25:33" ht="15.75">
      <c r="Y726" s="162"/>
      <c r="Z726" s="162"/>
      <c r="AA726" s="162"/>
      <c r="AB726" s="162"/>
      <c r="AF726" s="44"/>
      <c r="AG726"/>
    </row>
    <row r="727" spans="25:33" ht="15.75">
      <c r="Y727" s="162"/>
      <c r="Z727" s="162"/>
      <c r="AA727" s="162"/>
      <c r="AB727" s="162"/>
      <c r="AF727" s="44"/>
      <c r="AG727"/>
    </row>
    <row r="728" spans="25:33" ht="15.75">
      <c r="Y728" s="162"/>
      <c r="Z728" s="162"/>
      <c r="AA728" s="162"/>
      <c r="AB728" s="162"/>
      <c r="AF728" s="44"/>
      <c r="AG728"/>
    </row>
    <row r="729" spans="25:33" ht="15.75">
      <c r="Y729" s="162"/>
      <c r="Z729" s="162"/>
      <c r="AA729" s="162"/>
      <c r="AB729" s="162"/>
      <c r="AF729" s="44"/>
      <c r="AG729"/>
    </row>
    <row r="730" spans="25:33" ht="15.75">
      <c r="Y730" s="162"/>
      <c r="Z730" s="162"/>
      <c r="AA730" s="162"/>
      <c r="AB730" s="162"/>
      <c r="AF730" s="44"/>
      <c r="AG730"/>
    </row>
    <row r="731" spans="25:33" ht="15.75">
      <c r="Y731" s="162"/>
      <c r="Z731" s="162"/>
      <c r="AA731" s="162"/>
      <c r="AB731" s="162"/>
      <c r="AF731" s="44"/>
      <c r="AG731"/>
    </row>
    <row r="732" spans="25:33" ht="15.75">
      <c r="Y732" s="162"/>
      <c r="Z732" s="162"/>
      <c r="AA732" s="162"/>
      <c r="AB732" s="162"/>
      <c r="AF732" s="44"/>
      <c r="AG732"/>
    </row>
    <row r="733" spans="25:33" ht="15.75">
      <c r="Y733" s="162"/>
      <c r="Z733" s="162"/>
      <c r="AA733" s="162"/>
      <c r="AB733" s="162"/>
      <c r="AF733" s="44"/>
      <c r="AG733"/>
    </row>
    <row r="734" spans="5:33" ht="15.75">
      <c r="E734" s="162"/>
      <c r="F734" s="162"/>
      <c r="G734" s="162"/>
      <c r="H734" s="162"/>
      <c r="Y734" s="162"/>
      <c r="Z734" s="162"/>
      <c r="AA734" s="162"/>
      <c r="AB734" s="162"/>
      <c r="AF734" s="44"/>
      <c r="AG734"/>
    </row>
    <row r="735" spans="5:33" ht="15.75">
      <c r="E735" s="162"/>
      <c r="F735" s="162"/>
      <c r="G735" s="162"/>
      <c r="H735" s="162"/>
      <c r="Y735" s="162"/>
      <c r="Z735" s="162"/>
      <c r="AA735" s="162"/>
      <c r="AB735" s="162"/>
      <c r="AF735" s="44"/>
      <c r="AG735"/>
    </row>
    <row r="736" spans="5:33" ht="15.75">
      <c r="E736" s="162"/>
      <c r="F736" s="162"/>
      <c r="G736" s="162"/>
      <c r="H736" s="162"/>
      <c r="I736" s="162"/>
      <c r="J736" s="162"/>
      <c r="K736" s="162"/>
      <c r="L736" s="162"/>
      <c r="M736" s="162"/>
      <c r="N736" s="162"/>
      <c r="O736" s="162"/>
      <c r="P736" s="162"/>
      <c r="Q736" s="162"/>
      <c r="R736" s="162"/>
      <c r="S736" s="162"/>
      <c r="T736" s="162"/>
      <c r="U736" s="162"/>
      <c r="V736" s="162"/>
      <c r="W736" s="162"/>
      <c r="X736" s="162"/>
      <c r="Y736" s="162"/>
      <c r="Z736" s="162"/>
      <c r="AA736" s="162"/>
      <c r="AB736" s="162"/>
      <c r="AF736" s="44"/>
      <c r="AG736"/>
    </row>
    <row r="737" spans="5:33" ht="15.75">
      <c r="E737" s="162"/>
      <c r="F737" s="162"/>
      <c r="G737" s="162"/>
      <c r="H737" s="162"/>
      <c r="I737" s="162"/>
      <c r="J737" s="162"/>
      <c r="K737" s="162"/>
      <c r="L737" s="162"/>
      <c r="M737" s="162"/>
      <c r="N737" s="162"/>
      <c r="O737" s="162"/>
      <c r="P737" s="162"/>
      <c r="Q737" s="162"/>
      <c r="R737" s="162"/>
      <c r="S737" s="162"/>
      <c r="T737" s="162"/>
      <c r="U737" s="162"/>
      <c r="V737" s="162"/>
      <c r="W737" s="162"/>
      <c r="X737" s="162"/>
      <c r="Y737" s="162"/>
      <c r="Z737" s="162"/>
      <c r="AA737" s="162"/>
      <c r="AB737" s="162"/>
      <c r="AF737" s="44"/>
      <c r="AG737"/>
    </row>
    <row r="738" spans="5:33" ht="15.75">
      <c r="E738" s="162"/>
      <c r="F738" s="162"/>
      <c r="G738" s="162"/>
      <c r="H738" s="162"/>
      <c r="I738" s="162"/>
      <c r="J738" s="162"/>
      <c r="K738" s="162"/>
      <c r="L738" s="162"/>
      <c r="M738" s="162"/>
      <c r="N738" s="162"/>
      <c r="O738" s="162"/>
      <c r="P738" s="162"/>
      <c r="Q738" s="162"/>
      <c r="R738" s="162"/>
      <c r="S738" s="162"/>
      <c r="T738" s="162"/>
      <c r="U738" s="162"/>
      <c r="V738" s="162"/>
      <c r="W738" s="162"/>
      <c r="X738" s="162"/>
      <c r="Y738" s="162"/>
      <c r="Z738" s="162"/>
      <c r="AA738" s="162"/>
      <c r="AB738" s="162"/>
      <c r="AF738" s="44"/>
      <c r="AG738"/>
    </row>
    <row r="739" spans="5:33" ht="15.75">
      <c r="E739" s="162"/>
      <c r="F739" s="162"/>
      <c r="G739" s="162"/>
      <c r="H739" s="162"/>
      <c r="I739" s="162"/>
      <c r="J739" s="162"/>
      <c r="K739" s="162"/>
      <c r="L739" s="162"/>
      <c r="M739" s="162"/>
      <c r="N739" s="162"/>
      <c r="O739" s="162"/>
      <c r="P739" s="162"/>
      <c r="Q739" s="162"/>
      <c r="R739" s="162"/>
      <c r="S739" s="162"/>
      <c r="T739" s="162"/>
      <c r="U739" s="162"/>
      <c r="V739" s="162"/>
      <c r="W739" s="162"/>
      <c r="X739" s="162"/>
      <c r="Y739" s="162"/>
      <c r="Z739" s="162"/>
      <c r="AA739" s="162"/>
      <c r="AB739" s="162"/>
      <c r="AF739" s="44"/>
      <c r="AG739"/>
    </row>
    <row r="740" spans="5:33" ht="15.75">
      <c r="E740" s="162"/>
      <c r="F740" s="162"/>
      <c r="G740" s="162"/>
      <c r="H740" s="162"/>
      <c r="I740" s="162"/>
      <c r="J740" s="162"/>
      <c r="K740" s="162"/>
      <c r="L740" s="162"/>
      <c r="M740" s="162"/>
      <c r="N740" s="162"/>
      <c r="O740" s="162"/>
      <c r="P740" s="162"/>
      <c r="Q740" s="162"/>
      <c r="R740" s="162"/>
      <c r="S740" s="162"/>
      <c r="T740" s="162"/>
      <c r="U740" s="162"/>
      <c r="V740" s="162"/>
      <c r="W740" s="162"/>
      <c r="X740" s="162"/>
      <c r="Y740" s="162"/>
      <c r="Z740" s="162"/>
      <c r="AA740" s="162"/>
      <c r="AB740" s="162"/>
      <c r="AF740" s="44"/>
      <c r="AG740"/>
    </row>
    <row r="741" spans="5:33" ht="15.75">
      <c r="E741" s="162"/>
      <c r="F741" s="162"/>
      <c r="G741" s="162"/>
      <c r="H741" s="162"/>
      <c r="I741" s="162"/>
      <c r="J741" s="162"/>
      <c r="K741" s="162"/>
      <c r="L741" s="162"/>
      <c r="M741" s="162"/>
      <c r="N741" s="162"/>
      <c r="O741" s="162"/>
      <c r="P741" s="162"/>
      <c r="Q741" s="162"/>
      <c r="R741" s="162"/>
      <c r="S741" s="162"/>
      <c r="T741" s="162"/>
      <c r="U741" s="162"/>
      <c r="V741" s="162"/>
      <c r="W741" s="162"/>
      <c r="X741" s="162"/>
      <c r="Y741" s="162"/>
      <c r="Z741" s="162"/>
      <c r="AA741" s="162"/>
      <c r="AB741" s="162"/>
      <c r="AF741" s="44"/>
      <c r="AG741"/>
    </row>
    <row r="742" spans="5:33" ht="15.75">
      <c r="E742" s="162"/>
      <c r="F742" s="162"/>
      <c r="G742" s="162"/>
      <c r="H742" s="162"/>
      <c r="I742" s="162"/>
      <c r="J742" s="162"/>
      <c r="K742" s="162"/>
      <c r="L742" s="162"/>
      <c r="M742" s="162"/>
      <c r="N742" s="162"/>
      <c r="O742" s="162"/>
      <c r="P742" s="162"/>
      <c r="Q742" s="162"/>
      <c r="R742" s="162"/>
      <c r="S742" s="162"/>
      <c r="T742" s="162"/>
      <c r="U742" s="162"/>
      <c r="V742" s="162"/>
      <c r="W742" s="162"/>
      <c r="X742" s="162"/>
      <c r="Y742" s="162"/>
      <c r="Z742" s="162"/>
      <c r="AA742" s="162"/>
      <c r="AB742" s="162"/>
      <c r="AF742" s="44"/>
      <c r="AG742"/>
    </row>
    <row r="743" spans="5:33" ht="15.75">
      <c r="E743" s="162"/>
      <c r="F743" s="162"/>
      <c r="G743" s="162"/>
      <c r="H743" s="162"/>
      <c r="I743" s="162"/>
      <c r="J743" s="162"/>
      <c r="K743" s="162"/>
      <c r="L743" s="162"/>
      <c r="M743" s="162"/>
      <c r="N743" s="162"/>
      <c r="O743" s="162"/>
      <c r="P743" s="162"/>
      <c r="Q743" s="162"/>
      <c r="R743" s="162"/>
      <c r="S743" s="162"/>
      <c r="T743" s="162"/>
      <c r="U743" s="162"/>
      <c r="V743" s="162"/>
      <c r="W743" s="162"/>
      <c r="X743" s="162"/>
      <c r="Y743" s="162"/>
      <c r="Z743" s="162"/>
      <c r="AA743" s="162"/>
      <c r="AB743" s="162"/>
      <c r="AF743" s="44"/>
      <c r="AG743"/>
    </row>
    <row r="744" spans="5:33" ht="15.75">
      <c r="E744" s="162"/>
      <c r="F744" s="162"/>
      <c r="G744" s="162"/>
      <c r="H744" s="162"/>
      <c r="I744" s="162"/>
      <c r="J744" s="162"/>
      <c r="K744" s="162"/>
      <c r="L744" s="162"/>
      <c r="M744" s="162"/>
      <c r="N744" s="162"/>
      <c r="O744" s="162"/>
      <c r="P744" s="162"/>
      <c r="Q744" s="162"/>
      <c r="R744" s="162"/>
      <c r="S744" s="162"/>
      <c r="T744" s="162"/>
      <c r="U744" s="162"/>
      <c r="V744" s="162"/>
      <c r="W744" s="162"/>
      <c r="X744" s="162"/>
      <c r="Y744" s="162"/>
      <c r="Z744" s="162"/>
      <c r="AA744" s="162"/>
      <c r="AB744" s="162"/>
      <c r="AF744" s="44"/>
      <c r="AG744"/>
    </row>
    <row r="745" spans="5:33" ht="15.75">
      <c r="E745" s="162"/>
      <c r="F745" s="162"/>
      <c r="G745" s="162"/>
      <c r="H745" s="162"/>
      <c r="I745" s="162"/>
      <c r="J745" s="162"/>
      <c r="K745" s="162"/>
      <c r="L745" s="162"/>
      <c r="M745" s="162"/>
      <c r="N745" s="162"/>
      <c r="O745" s="162"/>
      <c r="P745" s="162"/>
      <c r="Q745" s="162"/>
      <c r="R745" s="162"/>
      <c r="S745" s="162"/>
      <c r="T745" s="162"/>
      <c r="U745" s="162"/>
      <c r="V745" s="162"/>
      <c r="W745" s="162"/>
      <c r="X745" s="162"/>
      <c r="Y745" s="162"/>
      <c r="Z745" s="162"/>
      <c r="AA745" s="162"/>
      <c r="AB745" s="162"/>
      <c r="AF745" s="44"/>
      <c r="AG745"/>
    </row>
    <row r="746" spans="5:33" ht="15.75">
      <c r="E746" s="162"/>
      <c r="F746" s="162"/>
      <c r="G746" s="162"/>
      <c r="H746" s="162"/>
      <c r="I746" s="162"/>
      <c r="J746" s="162"/>
      <c r="K746" s="162"/>
      <c r="L746" s="162"/>
      <c r="M746" s="162"/>
      <c r="N746" s="162"/>
      <c r="O746" s="162"/>
      <c r="P746" s="162"/>
      <c r="Q746" s="162"/>
      <c r="R746" s="162"/>
      <c r="S746" s="162"/>
      <c r="T746" s="162"/>
      <c r="U746" s="162"/>
      <c r="V746" s="162"/>
      <c r="W746" s="162"/>
      <c r="X746" s="162"/>
      <c r="Y746" s="162"/>
      <c r="Z746" s="162"/>
      <c r="AA746" s="162"/>
      <c r="AB746" s="162"/>
      <c r="AF746" s="44"/>
      <c r="AG746"/>
    </row>
    <row r="747" spans="5:33" ht="15.75">
      <c r="E747" s="162"/>
      <c r="F747" s="162"/>
      <c r="G747" s="162"/>
      <c r="H747" s="162"/>
      <c r="I747" s="162"/>
      <c r="J747" s="162"/>
      <c r="K747" s="162"/>
      <c r="L747" s="162"/>
      <c r="M747" s="162"/>
      <c r="N747" s="162"/>
      <c r="O747" s="162"/>
      <c r="P747" s="162"/>
      <c r="Q747" s="162"/>
      <c r="R747" s="162"/>
      <c r="S747" s="162"/>
      <c r="T747" s="162"/>
      <c r="U747" s="162"/>
      <c r="V747" s="162"/>
      <c r="W747" s="162"/>
      <c r="X747" s="162"/>
      <c r="Y747" s="162"/>
      <c r="Z747" s="162"/>
      <c r="AA747" s="162"/>
      <c r="AB747" s="162"/>
      <c r="AF747" s="44"/>
      <c r="AG747"/>
    </row>
    <row r="748" spans="5:33" ht="15.75">
      <c r="E748" s="162"/>
      <c r="F748" s="162"/>
      <c r="G748" s="162"/>
      <c r="H748" s="162"/>
      <c r="I748" s="162"/>
      <c r="J748" s="162"/>
      <c r="K748" s="162"/>
      <c r="L748" s="162"/>
      <c r="M748" s="162"/>
      <c r="N748" s="162"/>
      <c r="O748" s="162"/>
      <c r="P748" s="162"/>
      <c r="Q748" s="162"/>
      <c r="R748" s="162"/>
      <c r="S748" s="162"/>
      <c r="T748" s="162"/>
      <c r="U748" s="162"/>
      <c r="V748" s="162"/>
      <c r="W748" s="162"/>
      <c r="X748" s="162"/>
      <c r="Y748" s="162"/>
      <c r="Z748" s="162"/>
      <c r="AA748" s="162"/>
      <c r="AB748" s="162"/>
      <c r="AF748" s="44"/>
      <c r="AG748"/>
    </row>
    <row r="749" spans="5:33" ht="15.75">
      <c r="E749" s="162"/>
      <c r="F749" s="162"/>
      <c r="G749" s="162"/>
      <c r="H749" s="162"/>
      <c r="I749" s="162"/>
      <c r="J749" s="162"/>
      <c r="K749" s="162"/>
      <c r="L749" s="162"/>
      <c r="M749" s="162"/>
      <c r="N749" s="162"/>
      <c r="O749" s="162"/>
      <c r="P749" s="162"/>
      <c r="Q749" s="162"/>
      <c r="R749" s="162"/>
      <c r="S749" s="162"/>
      <c r="T749" s="162"/>
      <c r="U749" s="162"/>
      <c r="V749" s="162"/>
      <c r="W749" s="162"/>
      <c r="X749" s="162"/>
      <c r="Y749" s="162"/>
      <c r="Z749" s="162"/>
      <c r="AA749" s="162"/>
      <c r="AB749" s="162"/>
      <c r="AF749" s="44"/>
      <c r="AG749"/>
    </row>
    <row r="750" spans="5:33" ht="15.75">
      <c r="E750" s="162"/>
      <c r="F750" s="162"/>
      <c r="G750" s="162"/>
      <c r="H750" s="162"/>
      <c r="I750" s="162"/>
      <c r="J750" s="162"/>
      <c r="K750" s="162"/>
      <c r="L750" s="162"/>
      <c r="M750" s="162"/>
      <c r="N750" s="162"/>
      <c r="O750" s="162"/>
      <c r="P750" s="162"/>
      <c r="Q750" s="162"/>
      <c r="R750" s="162"/>
      <c r="S750" s="162"/>
      <c r="T750" s="162"/>
      <c r="U750" s="162"/>
      <c r="V750" s="162"/>
      <c r="W750" s="162"/>
      <c r="X750" s="162"/>
      <c r="Y750" s="162"/>
      <c r="Z750" s="162"/>
      <c r="AA750" s="162"/>
      <c r="AB750" s="162"/>
      <c r="AF750" s="44"/>
      <c r="AG750"/>
    </row>
    <row r="751" spans="5:33" ht="15.75">
      <c r="E751" s="162"/>
      <c r="F751" s="162"/>
      <c r="G751" s="162"/>
      <c r="H751" s="162"/>
      <c r="I751" s="162"/>
      <c r="J751" s="162"/>
      <c r="K751" s="162"/>
      <c r="L751" s="162"/>
      <c r="M751" s="162"/>
      <c r="N751" s="162"/>
      <c r="O751" s="162"/>
      <c r="P751" s="162"/>
      <c r="Q751" s="162"/>
      <c r="R751" s="162"/>
      <c r="S751" s="162"/>
      <c r="T751" s="162"/>
      <c r="U751" s="162"/>
      <c r="V751" s="162"/>
      <c r="W751" s="162"/>
      <c r="X751" s="162"/>
      <c r="Y751" s="162"/>
      <c r="Z751" s="162"/>
      <c r="AA751" s="162"/>
      <c r="AB751" s="162"/>
      <c r="AF751" s="44"/>
      <c r="AG751"/>
    </row>
    <row r="752" spans="5:33" ht="15.75">
      <c r="E752" s="162"/>
      <c r="F752" s="162"/>
      <c r="G752" s="162"/>
      <c r="H752" s="162"/>
      <c r="I752" s="162"/>
      <c r="J752" s="162"/>
      <c r="K752" s="162"/>
      <c r="L752" s="162"/>
      <c r="M752" s="162"/>
      <c r="N752" s="162"/>
      <c r="O752" s="162"/>
      <c r="P752" s="162"/>
      <c r="Q752" s="162"/>
      <c r="R752" s="162"/>
      <c r="S752" s="162"/>
      <c r="T752" s="162"/>
      <c r="U752" s="162"/>
      <c r="V752" s="162"/>
      <c r="W752" s="162"/>
      <c r="X752" s="162"/>
      <c r="Y752" s="162"/>
      <c r="Z752" s="162"/>
      <c r="AA752" s="162"/>
      <c r="AB752" s="162"/>
      <c r="AF752" s="44"/>
      <c r="AG752"/>
    </row>
    <row r="753" spans="5:33" ht="15.75">
      <c r="E753" s="162"/>
      <c r="F753" s="162"/>
      <c r="G753" s="162"/>
      <c r="H753" s="162"/>
      <c r="I753" s="162"/>
      <c r="J753" s="162"/>
      <c r="K753" s="162"/>
      <c r="L753" s="162"/>
      <c r="M753" s="162"/>
      <c r="N753" s="162"/>
      <c r="O753" s="162"/>
      <c r="P753" s="162"/>
      <c r="Q753" s="162"/>
      <c r="R753" s="162"/>
      <c r="S753" s="162"/>
      <c r="T753" s="162"/>
      <c r="U753" s="162"/>
      <c r="V753" s="162"/>
      <c r="W753" s="162"/>
      <c r="X753" s="162"/>
      <c r="Y753" s="162"/>
      <c r="Z753" s="162"/>
      <c r="AA753" s="162"/>
      <c r="AB753" s="162"/>
      <c r="AF753" s="44"/>
      <c r="AG753"/>
    </row>
    <row r="754" spans="5:33" ht="15.75">
      <c r="E754" s="162"/>
      <c r="F754" s="162"/>
      <c r="G754" s="162"/>
      <c r="H754" s="162"/>
      <c r="I754" s="162"/>
      <c r="J754" s="162"/>
      <c r="K754" s="162"/>
      <c r="L754" s="162"/>
      <c r="M754" s="162"/>
      <c r="N754" s="162"/>
      <c r="O754" s="162"/>
      <c r="P754" s="162"/>
      <c r="Q754" s="162"/>
      <c r="R754" s="162"/>
      <c r="S754" s="162"/>
      <c r="T754" s="162"/>
      <c r="U754" s="162"/>
      <c r="V754" s="162"/>
      <c r="W754" s="162"/>
      <c r="X754" s="162"/>
      <c r="Y754" s="162"/>
      <c r="Z754" s="162"/>
      <c r="AA754" s="162"/>
      <c r="AB754" s="162"/>
      <c r="AF754" s="44"/>
      <c r="AG754"/>
    </row>
    <row r="755" spans="5:33" ht="15.75">
      <c r="E755" s="162"/>
      <c r="F755" s="162"/>
      <c r="G755" s="162"/>
      <c r="H755" s="162"/>
      <c r="I755" s="162"/>
      <c r="J755" s="162"/>
      <c r="K755" s="162"/>
      <c r="L755" s="162"/>
      <c r="M755" s="162"/>
      <c r="N755" s="162"/>
      <c r="O755" s="162"/>
      <c r="P755" s="162"/>
      <c r="Q755" s="162"/>
      <c r="R755" s="162"/>
      <c r="S755" s="162"/>
      <c r="T755" s="162"/>
      <c r="U755" s="162"/>
      <c r="V755" s="162"/>
      <c r="W755" s="162"/>
      <c r="X755" s="162"/>
      <c r="Y755" s="162"/>
      <c r="Z755" s="162"/>
      <c r="AA755" s="162"/>
      <c r="AB755" s="162"/>
      <c r="AF755" s="44"/>
      <c r="AG755"/>
    </row>
    <row r="756" spans="5:33" ht="15.75">
      <c r="E756" s="162"/>
      <c r="F756" s="162"/>
      <c r="G756" s="162"/>
      <c r="H756" s="162"/>
      <c r="I756" s="162"/>
      <c r="J756" s="162"/>
      <c r="K756" s="162"/>
      <c r="L756" s="162"/>
      <c r="M756" s="162"/>
      <c r="N756" s="162"/>
      <c r="O756" s="162"/>
      <c r="P756" s="162"/>
      <c r="Q756" s="162"/>
      <c r="R756" s="162"/>
      <c r="S756" s="162"/>
      <c r="T756" s="162"/>
      <c r="U756" s="162"/>
      <c r="V756" s="162"/>
      <c r="W756" s="162"/>
      <c r="X756" s="162"/>
      <c r="Y756" s="162"/>
      <c r="Z756" s="162"/>
      <c r="AA756" s="162"/>
      <c r="AB756" s="162"/>
      <c r="AF756" s="44"/>
      <c r="AG756"/>
    </row>
    <row r="757" spans="5:33" ht="15.75">
      <c r="E757" s="162"/>
      <c r="F757" s="162"/>
      <c r="G757" s="162"/>
      <c r="H757" s="162"/>
      <c r="I757" s="162"/>
      <c r="J757" s="162"/>
      <c r="K757" s="162"/>
      <c r="L757" s="162"/>
      <c r="M757" s="162"/>
      <c r="N757" s="162"/>
      <c r="O757" s="162"/>
      <c r="P757" s="162"/>
      <c r="Q757" s="162"/>
      <c r="R757" s="162"/>
      <c r="S757" s="162"/>
      <c r="T757" s="162"/>
      <c r="U757" s="162"/>
      <c r="V757" s="162"/>
      <c r="W757" s="162"/>
      <c r="X757" s="162"/>
      <c r="Y757" s="162"/>
      <c r="Z757" s="162"/>
      <c r="AA757" s="162"/>
      <c r="AB757" s="162"/>
      <c r="AF757" s="44"/>
      <c r="AG757"/>
    </row>
    <row r="758" spans="5:33" ht="15.75">
      <c r="E758" s="162"/>
      <c r="F758" s="162"/>
      <c r="G758" s="162"/>
      <c r="H758" s="162"/>
      <c r="I758" s="162"/>
      <c r="J758" s="162"/>
      <c r="K758" s="162"/>
      <c r="L758" s="162"/>
      <c r="M758" s="162"/>
      <c r="N758" s="162"/>
      <c r="O758" s="162"/>
      <c r="P758" s="162"/>
      <c r="Q758" s="162"/>
      <c r="R758" s="162"/>
      <c r="S758" s="162"/>
      <c r="T758" s="162"/>
      <c r="U758" s="162"/>
      <c r="V758" s="162"/>
      <c r="W758" s="162"/>
      <c r="X758" s="162"/>
      <c r="Y758" s="162"/>
      <c r="Z758" s="162"/>
      <c r="AA758" s="162"/>
      <c r="AB758" s="162"/>
      <c r="AF758" s="44"/>
      <c r="AG758"/>
    </row>
    <row r="759" spans="5:33" ht="15.75">
      <c r="E759" s="162"/>
      <c r="F759" s="162"/>
      <c r="G759" s="162"/>
      <c r="H759" s="162"/>
      <c r="I759" s="162"/>
      <c r="J759" s="162"/>
      <c r="K759" s="162"/>
      <c r="L759" s="162"/>
      <c r="M759" s="162"/>
      <c r="N759" s="162"/>
      <c r="O759" s="162"/>
      <c r="P759" s="162"/>
      <c r="Q759" s="162"/>
      <c r="R759" s="162"/>
      <c r="S759" s="162"/>
      <c r="T759" s="162"/>
      <c r="U759" s="162"/>
      <c r="V759" s="162"/>
      <c r="W759" s="162"/>
      <c r="X759" s="162"/>
      <c r="Y759" s="162"/>
      <c r="Z759" s="162"/>
      <c r="AA759" s="162"/>
      <c r="AB759" s="162"/>
      <c r="AF759" s="44"/>
      <c r="AG759"/>
    </row>
    <row r="760" spans="5:33" ht="15.75">
      <c r="E760" s="162"/>
      <c r="F760" s="162"/>
      <c r="G760" s="162"/>
      <c r="H760" s="162"/>
      <c r="I760" s="162"/>
      <c r="J760" s="162"/>
      <c r="K760" s="162"/>
      <c r="L760" s="162"/>
      <c r="M760" s="162"/>
      <c r="N760" s="162"/>
      <c r="O760" s="162"/>
      <c r="P760" s="162"/>
      <c r="Q760" s="162"/>
      <c r="R760" s="162"/>
      <c r="S760" s="162"/>
      <c r="T760" s="162"/>
      <c r="U760" s="162"/>
      <c r="V760" s="162"/>
      <c r="W760" s="162"/>
      <c r="X760" s="162"/>
      <c r="Y760" s="162"/>
      <c r="Z760" s="162"/>
      <c r="AA760" s="162"/>
      <c r="AB760" s="162"/>
      <c r="AF760" s="44"/>
      <c r="AG760"/>
    </row>
    <row r="761" spans="5:33" ht="15.75">
      <c r="E761" s="162"/>
      <c r="F761" s="162"/>
      <c r="G761" s="162"/>
      <c r="H761" s="162"/>
      <c r="I761" s="162"/>
      <c r="J761" s="162"/>
      <c r="K761" s="162"/>
      <c r="L761" s="162"/>
      <c r="M761" s="162"/>
      <c r="N761" s="162"/>
      <c r="O761" s="162"/>
      <c r="P761" s="162"/>
      <c r="Q761" s="162"/>
      <c r="R761" s="162"/>
      <c r="S761" s="162"/>
      <c r="T761" s="162"/>
      <c r="U761" s="162"/>
      <c r="V761" s="162"/>
      <c r="W761" s="162"/>
      <c r="X761" s="162"/>
      <c r="Y761" s="162"/>
      <c r="Z761" s="162"/>
      <c r="AA761" s="162"/>
      <c r="AB761" s="162"/>
      <c r="AF761" s="44"/>
      <c r="AG761"/>
    </row>
    <row r="762" spans="5:33" ht="15.75">
      <c r="E762" s="162"/>
      <c r="F762" s="162"/>
      <c r="G762" s="162"/>
      <c r="H762" s="162"/>
      <c r="I762" s="162"/>
      <c r="J762" s="162"/>
      <c r="K762" s="162"/>
      <c r="L762" s="162"/>
      <c r="M762" s="162"/>
      <c r="N762" s="162"/>
      <c r="O762" s="162"/>
      <c r="P762" s="162"/>
      <c r="Q762" s="162"/>
      <c r="R762" s="162"/>
      <c r="S762" s="162"/>
      <c r="T762" s="162"/>
      <c r="U762" s="162"/>
      <c r="V762" s="162"/>
      <c r="W762" s="162"/>
      <c r="X762" s="162"/>
      <c r="Y762" s="162"/>
      <c r="Z762" s="162"/>
      <c r="AA762" s="162"/>
      <c r="AB762" s="162"/>
      <c r="AF762" s="44"/>
      <c r="AG762"/>
    </row>
    <row r="763" spans="5:33" ht="15.75">
      <c r="E763" s="162"/>
      <c r="F763" s="162"/>
      <c r="G763" s="162"/>
      <c r="H763" s="162"/>
      <c r="I763" s="162"/>
      <c r="J763" s="162"/>
      <c r="K763" s="162"/>
      <c r="L763" s="162"/>
      <c r="M763" s="162"/>
      <c r="N763" s="162"/>
      <c r="O763" s="162"/>
      <c r="P763" s="162"/>
      <c r="Q763" s="162"/>
      <c r="R763" s="162"/>
      <c r="S763" s="162"/>
      <c r="T763" s="162"/>
      <c r="U763" s="162"/>
      <c r="V763" s="162"/>
      <c r="W763" s="162"/>
      <c r="X763" s="162"/>
      <c r="Y763" s="162"/>
      <c r="Z763" s="162"/>
      <c r="AA763" s="162"/>
      <c r="AB763" s="162"/>
      <c r="AF763" s="44"/>
      <c r="AG763"/>
    </row>
    <row r="764" spans="32:33" ht="15.75">
      <c r="AF764" s="44"/>
      <c r="AG764"/>
    </row>
    <row r="765" spans="32:33" ht="15.75">
      <c r="AF765" s="44"/>
      <c r="AG765"/>
    </row>
    <row r="766" spans="32:33" ht="15.75">
      <c r="AF766" s="44"/>
      <c r="AG766"/>
    </row>
    <row r="767" spans="32:33" ht="15.75">
      <c r="AF767" s="44"/>
      <c r="AG767"/>
    </row>
    <row r="768" spans="32:33" ht="15.75">
      <c r="AF768" s="44"/>
      <c r="AG768"/>
    </row>
    <row r="769" spans="32:33" ht="15.75">
      <c r="AF769" s="44"/>
      <c r="AG769"/>
    </row>
    <row r="770" spans="32:33" ht="15.75">
      <c r="AF770" s="44"/>
      <c r="AG770"/>
    </row>
    <row r="771" spans="32:33" ht="15.75">
      <c r="AF771" s="44"/>
      <c r="AG771"/>
    </row>
    <row r="772" spans="32:33" ht="15.75">
      <c r="AF772" s="44"/>
      <c r="AG772"/>
    </row>
    <row r="773" spans="32:33" ht="15.75">
      <c r="AF773" s="44"/>
      <c r="AG773"/>
    </row>
    <row r="774" spans="32:33" ht="15.75">
      <c r="AF774" s="44"/>
      <c r="AG774"/>
    </row>
    <row r="775" spans="32:33" ht="15.75">
      <c r="AF775" s="44"/>
      <c r="AG775"/>
    </row>
    <row r="776" spans="32:33" ht="15.75">
      <c r="AF776" s="44"/>
      <c r="AG776"/>
    </row>
    <row r="777" spans="32:33" ht="15.75">
      <c r="AF777" s="44"/>
      <c r="AG777"/>
    </row>
    <row r="778" spans="32:33" ht="15.75">
      <c r="AF778" s="44"/>
      <c r="AG778"/>
    </row>
    <row r="779" spans="32:33" ht="15.75">
      <c r="AF779" s="44"/>
      <c r="AG779"/>
    </row>
    <row r="780" spans="32:33" ht="15.75">
      <c r="AF780" s="44"/>
      <c r="AG780"/>
    </row>
    <row r="781" spans="32:33" ht="15.75">
      <c r="AF781" s="44"/>
      <c r="AG781"/>
    </row>
    <row r="782" spans="32:33" ht="15.75">
      <c r="AF782" s="44"/>
      <c r="AG782"/>
    </row>
    <row r="783" spans="32:33" ht="15.75">
      <c r="AF783" s="44"/>
      <c r="AG783"/>
    </row>
    <row r="784" spans="32:33" ht="15.75">
      <c r="AF784" s="44"/>
      <c r="AG784"/>
    </row>
    <row r="785" spans="32:33" ht="15.75">
      <c r="AF785" s="44"/>
      <c r="AG785"/>
    </row>
    <row r="786" spans="32:33" ht="15.75">
      <c r="AF786" s="44"/>
      <c r="AG786"/>
    </row>
    <row r="787" spans="32:33" ht="15.75">
      <c r="AF787" s="44"/>
      <c r="AG787"/>
    </row>
    <row r="788" spans="32:33" ht="15.75">
      <c r="AF788" s="44"/>
      <c r="AG788"/>
    </row>
    <row r="789" spans="32:33" ht="15.75">
      <c r="AF789" s="44"/>
      <c r="AG789"/>
    </row>
    <row r="790" spans="32:33" ht="15.75">
      <c r="AF790" s="44"/>
      <c r="AG790"/>
    </row>
    <row r="791" spans="32:33" ht="15.75">
      <c r="AF791" s="44"/>
      <c r="AG791"/>
    </row>
    <row r="792" spans="32:33" ht="15.75">
      <c r="AF792" s="44"/>
      <c r="AG792"/>
    </row>
    <row r="793" spans="32:33" ht="15.75">
      <c r="AF793" s="44"/>
      <c r="AG793"/>
    </row>
    <row r="794" spans="32:33" ht="15.75">
      <c r="AF794" s="44"/>
      <c r="AG794"/>
    </row>
    <row r="795" spans="32:33" ht="15.75">
      <c r="AF795" s="44"/>
      <c r="AG795"/>
    </row>
    <row r="796" spans="32:33" ht="15.75">
      <c r="AF796" s="44"/>
      <c r="AG796"/>
    </row>
    <row r="797" spans="32:33" ht="15.75">
      <c r="AF797" s="44"/>
      <c r="AG797"/>
    </row>
    <row r="798" spans="32:33" ht="15.75">
      <c r="AF798" s="44"/>
      <c r="AG798"/>
    </row>
    <row r="799" spans="32:33" ht="15.75">
      <c r="AF799" s="44"/>
      <c r="AG799"/>
    </row>
    <row r="800" spans="32:33" ht="15.75">
      <c r="AF800" s="44"/>
      <c r="AG800"/>
    </row>
    <row r="801" spans="32:33" ht="15.75">
      <c r="AF801" s="44"/>
      <c r="AG801"/>
    </row>
    <row r="802" spans="32:33" ht="15.75">
      <c r="AF802" s="44"/>
      <c r="AG802"/>
    </row>
    <row r="803" spans="32:33" ht="15.75">
      <c r="AF803" s="44"/>
      <c r="AG803"/>
    </row>
    <row r="804" spans="32:33" ht="15.75">
      <c r="AF804" s="44"/>
      <c r="AG804"/>
    </row>
    <row r="805" spans="32:33" ht="15.75">
      <c r="AF805" s="44"/>
      <c r="AG805"/>
    </row>
    <row r="806" spans="32:33" ht="15.75">
      <c r="AF806" s="44"/>
      <c r="AG806"/>
    </row>
    <row r="807" spans="32:33" ht="15.75">
      <c r="AF807" s="44"/>
      <c r="AG807"/>
    </row>
    <row r="808" spans="32:33" ht="15.75">
      <c r="AF808" s="44"/>
      <c r="AG808"/>
    </row>
    <row r="809" spans="32:33" ht="15.75">
      <c r="AF809" s="44"/>
      <c r="AG809"/>
    </row>
    <row r="810" spans="32:33" ht="15.75">
      <c r="AF810" s="44"/>
      <c r="AG810"/>
    </row>
    <row r="811" spans="32:33" ht="15.75">
      <c r="AF811" s="44"/>
      <c r="AG811"/>
    </row>
    <row r="812" spans="32:33" ht="15.75">
      <c r="AF812" s="44"/>
      <c r="AG812"/>
    </row>
    <row r="813" spans="32:33" ht="15.75">
      <c r="AF813" s="44"/>
      <c r="AG813"/>
    </row>
    <row r="814" spans="32:33" ht="15.75">
      <c r="AF814" s="44"/>
      <c r="AG814"/>
    </row>
    <row r="815" spans="32:33" ht="15.75">
      <c r="AF815" s="44"/>
      <c r="AG815"/>
    </row>
    <row r="816" spans="32:33" ht="15.75">
      <c r="AF816" s="44"/>
      <c r="AG816"/>
    </row>
    <row r="817" spans="32:33" ht="15.75">
      <c r="AF817" s="44"/>
      <c r="AG817"/>
    </row>
    <row r="818" spans="32:33" ht="15.75">
      <c r="AF818" s="44"/>
      <c r="AG818"/>
    </row>
    <row r="819" spans="32:33" ht="15.75">
      <c r="AF819" s="44"/>
      <c r="AG819"/>
    </row>
    <row r="820" spans="32:33" ht="15.75">
      <c r="AF820" s="44"/>
      <c r="AG820"/>
    </row>
    <row r="821" spans="32:33" ht="15.75">
      <c r="AF821" s="44"/>
      <c r="AG821"/>
    </row>
    <row r="822" spans="32:33" ht="15.75">
      <c r="AF822" s="44"/>
      <c r="AG822"/>
    </row>
    <row r="823" spans="32:33" ht="15.75">
      <c r="AF823" s="44"/>
      <c r="AG823"/>
    </row>
    <row r="824" spans="32:33" ht="15.75">
      <c r="AF824" s="44"/>
      <c r="AG824"/>
    </row>
    <row r="825" spans="32:33" ht="15.75">
      <c r="AF825" s="44"/>
      <c r="AG825"/>
    </row>
    <row r="826" spans="32:33" ht="15.75">
      <c r="AF826" s="44"/>
      <c r="AG826"/>
    </row>
    <row r="827" spans="32:33" ht="15.75">
      <c r="AF827" s="44"/>
      <c r="AG827"/>
    </row>
    <row r="828" spans="32:33" ht="15.75">
      <c r="AF828" s="44"/>
      <c r="AG828"/>
    </row>
    <row r="829" spans="32:33" ht="15.75">
      <c r="AF829" s="44"/>
      <c r="AG829"/>
    </row>
    <row r="830" spans="32:33" ht="15.75">
      <c r="AF830" s="44"/>
      <c r="AG830"/>
    </row>
    <row r="831" spans="32:33" ht="15.75">
      <c r="AF831" s="44"/>
      <c r="AG831"/>
    </row>
    <row r="832" spans="32:33" ht="15.75">
      <c r="AF832" s="44"/>
      <c r="AG832"/>
    </row>
    <row r="833" spans="32:33" ht="15.75">
      <c r="AF833" s="44"/>
      <c r="AG833"/>
    </row>
    <row r="834" spans="32:33" ht="15.75">
      <c r="AF834" s="44"/>
      <c r="AG834"/>
    </row>
    <row r="835" spans="32:33" ht="15.75">
      <c r="AF835" s="44"/>
      <c r="AG835"/>
    </row>
    <row r="836" spans="32:33" ht="15.75">
      <c r="AF836" s="44"/>
      <c r="AG836"/>
    </row>
    <row r="837" spans="32:33" ht="15.75">
      <c r="AF837" s="44"/>
      <c r="AG837"/>
    </row>
    <row r="838" spans="32:33" ht="15.75">
      <c r="AF838" s="44"/>
      <c r="AG838"/>
    </row>
    <row r="839" spans="32:33" ht="15.75">
      <c r="AF839" s="44"/>
      <c r="AG839"/>
    </row>
    <row r="840" spans="32:33" ht="15.75">
      <c r="AF840" s="44"/>
      <c r="AG840"/>
    </row>
    <row r="841" spans="32:33" ht="15.75">
      <c r="AF841" s="44"/>
      <c r="AG841"/>
    </row>
    <row r="842" spans="32:33" ht="15.75">
      <c r="AF842" s="44"/>
      <c r="AG842"/>
    </row>
    <row r="843" spans="32:33" ht="15.75">
      <c r="AF843" s="44"/>
      <c r="AG843"/>
    </row>
    <row r="844" spans="32:33" ht="15.75">
      <c r="AF844" s="44"/>
      <c r="AG844"/>
    </row>
    <row r="845" spans="32:33" ht="15.75">
      <c r="AF845" s="44"/>
      <c r="AG845"/>
    </row>
    <row r="846" spans="32:33" ht="15.75">
      <c r="AF846" s="44"/>
      <c r="AG846"/>
    </row>
    <row r="847" spans="32:33" ht="15.75">
      <c r="AF847" s="44"/>
      <c r="AG847"/>
    </row>
    <row r="848" spans="32:33" ht="15.75">
      <c r="AF848" s="44"/>
      <c r="AG848"/>
    </row>
    <row r="849" spans="32:33" ht="15.75">
      <c r="AF849" s="44"/>
      <c r="AG849"/>
    </row>
    <row r="850" spans="32:33" ht="15.75">
      <c r="AF850" s="44"/>
      <c r="AG850"/>
    </row>
    <row r="851" spans="32:33" ht="15.75">
      <c r="AF851" s="44"/>
      <c r="AG851"/>
    </row>
    <row r="852" spans="32:33" ht="15.75">
      <c r="AF852" s="44"/>
      <c r="AG852"/>
    </row>
    <row r="853" spans="32:33" ht="15.75">
      <c r="AF853" s="44"/>
      <c r="AG853"/>
    </row>
    <row r="854" spans="32:33" ht="15.75">
      <c r="AF854" s="44"/>
      <c r="AG854"/>
    </row>
    <row r="855" spans="32:33" ht="15.75">
      <c r="AF855" s="44"/>
      <c r="AG855"/>
    </row>
    <row r="856" spans="32:33" ht="15.75">
      <c r="AF856" s="44"/>
      <c r="AG856"/>
    </row>
    <row r="857" spans="32:33" ht="15.75">
      <c r="AF857" s="44"/>
      <c r="AG857"/>
    </row>
    <row r="858" spans="32:33" ht="15.75">
      <c r="AF858" s="44"/>
      <c r="AG858"/>
    </row>
    <row r="859" spans="32:33" ht="15.75">
      <c r="AF859" s="44"/>
      <c r="AG859"/>
    </row>
    <row r="860" spans="32:33" ht="15.75">
      <c r="AF860" s="44"/>
      <c r="AG860"/>
    </row>
    <row r="861" spans="32:33" ht="15.75">
      <c r="AF861" s="44"/>
      <c r="AG861"/>
    </row>
    <row r="862" spans="32:33" ht="15.75">
      <c r="AF862" s="44"/>
      <c r="AG862"/>
    </row>
    <row r="863" spans="32:33" ht="15.75">
      <c r="AF863" s="44"/>
      <c r="AG863"/>
    </row>
    <row r="864" spans="32:33" ht="15.75">
      <c r="AF864" s="44"/>
      <c r="AG864"/>
    </row>
    <row r="865" spans="32:33" ht="15.75">
      <c r="AF865" s="44"/>
      <c r="AG865"/>
    </row>
    <row r="866" spans="32:33" ht="15.75">
      <c r="AF866" s="44"/>
      <c r="AG866"/>
    </row>
    <row r="867" spans="32:33" ht="15.75">
      <c r="AF867" s="44"/>
      <c r="AG867"/>
    </row>
    <row r="868" spans="32:33" ht="15.75">
      <c r="AF868" s="44"/>
      <c r="AG868"/>
    </row>
    <row r="869" spans="32:33" ht="15.75">
      <c r="AF869" s="44"/>
      <c r="AG869"/>
    </row>
    <row r="870" spans="32:33" ht="15.75">
      <c r="AF870" s="44"/>
      <c r="AG870"/>
    </row>
    <row r="871" spans="32:33" ht="15.75">
      <c r="AF871" s="44"/>
      <c r="AG871"/>
    </row>
    <row r="872" spans="32:33" ht="15.75">
      <c r="AF872" s="44"/>
      <c r="AG872"/>
    </row>
    <row r="873" spans="32:33" ht="15.75">
      <c r="AF873" s="44"/>
      <c r="AG873"/>
    </row>
    <row r="874" spans="32:33" ht="15.75">
      <c r="AF874" s="44"/>
      <c r="AG874"/>
    </row>
    <row r="875" spans="32:33" ht="15.75">
      <c r="AF875" s="44"/>
      <c r="AG875"/>
    </row>
    <row r="876" spans="32:33" ht="15.75">
      <c r="AF876" s="44"/>
      <c r="AG876"/>
    </row>
    <row r="877" spans="32:33" ht="15.75">
      <c r="AF877" s="44"/>
      <c r="AG877"/>
    </row>
    <row r="878" spans="32:33" ht="15.75">
      <c r="AF878" s="44"/>
      <c r="AG878"/>
    </row>
    <row r="879" spans="32:33" ht="15.75">
      <c r="AF879" s="44"/>
      <c r="AG879"/>
    </row>
    <row r="880" spans="32:33" ht="15.75">
      <c r="AF880" s="44"/>
      <c r="AG880"/>
    </row>
    <row r="881" spans="32:33" ht="15.75">
      <c r="AF881" s="44"/>
      <c r="AG881"/>
    </row>
    <row r="882" spans="32:33" ht="15.75">
      <c r="AF882" s="44"/>
      <c r="AG882"/>
    </row>
    <row r="883" spans="32:33" ht="15.75">
      <c r="AF883" s="44"/>
      <c r="AG883"/>
    </row>
    <row r="884" spans="32:33" ht="15.75">
      <c r="AF884" s="44"/>
      <c r="AG884"/>
    </row>
    <row r="885" spans="32:33" ht="15.75">
      <c r="AF885" s="44"/>
      <c r="AG885"/>
    </row>
    <row r="886" spans="32:33" ht="15.75">
      <c r="AF886" s="44"/>
      <c r="AG886"/>
    </row>
    <row r="887" spans="32:33" ht="15.75">
      <c r="AF887" s="44"/>
      <c r="AG887"/>
    </row>
    <row r="888" spans="32:33" ht="15.75">
      <c r="AF888" s="44"/>
      <c r="AG888"/>
    </row>
    <row r="889" spans="32:33" ht="15.75">
      <c r="AF889" s="44"/>
      <c r="AG889"/>
    </row>
    <row r="890" spans="32:33" ht="15.75">
      <c r="AF890" s="44"/>
      <c r="AG890"/>
    </row>
    <row r="891" spans="32:33" ht="15.75">
      <c r="AF891" s="44"/>
      <c r="AG891"/>
    </row>
    <row r="892" spans="32:33" ht="15.75">
      <c r="AF892" s="44"/>
      <c r="AG892"/>
    </row>
    <row r="893" spans="32:33" ht="15.75">
      <c r="AF893" s="44"/>
      <c r="AG893"/>
    </row>
    <row r="894" spans="32:33" ht="15.75">
      <c r="AF894" s="44"/>
      <c r="AG894"/>
    </row>
    <row r="895" spans="32:33" ht="15.75">
      <c r="AF895" s="44"/>
      <c r="AG895"/>
    </row>
    <row r="896" spans="32:33" ht="15.75">
      <c r="AF896" s="44"/>
      <c r="AG896"/>
    </row>
    <row r="897" spans="32:33" ht="15.75">
      <c r="AF897" s="44"/>
      <c r="AG897"/>
    </row>
    <row r="898" spans="32:33" ht="15.75">
      <c r="AF898" s="44"/>
      <c r="AG898"/>
    </row>
    <row r="899" spans="32:33" ht="15.75">
      <c r="AF899" s="44"/>
      <c r="AG899"/>
    </row>
    <row r="900" spans="32:33" ht="15.75">
      <c r="AF900" s="44"/>
      <c r="AG900"/>
    </row>
    <row r="901" spans="32:33" ht="15.75">
      <c r="AF901" s="44"/>
      <c r="AG901"/>
    </row>
    <row r="902" spans="32:33" ht="15.75">
      <c r="AF902" s="44"/>
      <c r="AG902"/>
    </row>
    <row r="903" spans="32:33" ht="15.75">
      <c r="AF903" s="44"/>
      <c r="AG903"/>
    </row>
    <row r="904" spans="32:33" ht="15.75">
      <c r="AF904" s="44"/>
      <c r="AG904"/>
    </row>
    <row r="905" spans="32:33" ht="15.75">
      <c r="AF905" s="44"/>
      <c r="AG905"/>
    </row>
    <row r="906" spans="32:33" ht="15.75">
      <c r="AF906" s="44"/>
      <c r="AG906"/>
    </row>
    <row r="907" spans="32:33" ht="15.75">
      <c r="AF907" s="44"/>
      <c r="AG907"/>
    </row>
    <row r="908" spans="32:33" ht="15.75">
      <c r="AF908" s="44"/>
      <c r="AG908"/>
    </row>
    <row r="909" spans="32:33" ht="15.75">
      <c r="AF909" s="44"/>
      <c r="AG909"/>
    </row>
    <row r="910" spans="32:33" ht="15.75">
      <c r="AF910" s="44"/>
      <c r="AG910"/>
    </row>
    <row r="911" spans="32:33" ht="15.75">
      <c r="AF911" s="44"/>
      <c r="AG911"/>
    </row>
    <row r="912" spans="32:33" ht="15.75">
      <c r="AF912" s="44"/>
      <c r="AG912"/>
    </row>
    <row r="913" spans="32:33" ht="15.75">
      <c r="AF913" s="44"/>
      <c r="AG913"/>
    </row>
    <row r="914" spans="32:33" ht="15.75">
      <c r="AF914" s="44"/>
      <c r="AG914"/>
    </row>
    <row r="915" spans="32:33" ht="15.75">
      <c r="AF915" s="44"/>
      <c r="AG915"/>
    </row>
    <row r="916" spans="32:33" ht="15.75">
      <c r="AF916" s="44"/>
      <c r="AG916"/>
    </row>
    <row r="917" spans="32:33" ht="15.75">
      <c r="AF917" s="44"/>
      <c r="AG917"/>
    </row>
    <row r="918" spans="32:33" ht="15.75">
      <c r="AF918" s="44"/>
      <c r="AG918"/>
    </row>
    <row r="919" spans="32:33" ht="15.75">
      <c r="AF919" s="44"/>
      <c r="AG919"/>
    </row>
    <row r="920" spans="32:33" ht="15.75">
      <c r="AF920" s="44"/>
      <c r="AG920"/>
    </row>
    <row r="921" spans="32:33" ht="15.75">
      <c r="AF921" s="44"/>
      <c r="AG921"/>
    </row>
    <row r="922" spans="32:33" ht="15.75">
      <c r="AF922" s="44"/>
      <c r="AG922"/>
    </row>
    <row r="923" spans="32:33" ht="15.75">
      <c r="AF923" s="44"/>
      <c r="AG923"/>
    </row>
    <row r="924" spans="32:33" ht="15.75">
      <c r="AF924" s="44"/>
      <c r="AG924"/>
    </row>
    <row r="925" spans="32:33" ht="15.75">
      <c r="AF925" s="44"/>
      <c r="AG925"/>
    </row>
    <row r="926" spans="32:33" ht="15.75">
      <c r="AF926" s="44"/>
      <c r="AG926"/>
    </row>
    <row r="927" spans="32:33" ht="15.75">
      <c r="AF927" s="44"/>
      <c r="AG927"/>
    </row>
    <row r="928" spans="32:33" ht="15.75">
      <c r="AF928" s="44"/>
      <c r="AG928"/>
    </row>
    <row r="929" spans="32:33" ht="15.75">
      <c r="AF929" s="44"/>
      <c r="AG929"/>
    </row>
    <row r="930" spans="32:33" ht="15.75">
      <c r="AF930" s="44"/>
      <c r="AG930"/>
    </row>
    <row r="931" spans="32:33" ht="15.75">
      <c r="AF931" s="44"/>
      <c r="AG931"/>
    </row>
    <row r="932" spans="32:33" ht="15.75">
      <c r="AF932" s="44"/>
      <c r="AG932"/>
    </row>
    <row r="933" spans="32:33" ht="15.75">
      <c r="AF933" s="44"/>
      <c r="AG933"/>
    </row>
    <row r="934" spans="32:33" ht="15.75">
      <c r="AF934" s="44"/>
      <c r="AG934"/>
    </row>
    <row r="935" spans="32:33" ht="15.75">
      <c r="AF935" s="44"/>
      <c r="AG935"/>
    </row>
    <row r="936" spans="32:33" ht="15.75">
      <c r="AF936" s="44"/>
      <c r="AG936"/>
    </row>
    <row r="937" spans="32:33" ht="15.75">
      <c r="AF937" s="44"/>
      <c r="AG937"/>
    </row>
    <row r="938" spans="32:33" ht="15.75">
      <c r="AF938" s="44"/>
      <c r="AG938"/>
    </row>
    <row r="939" spans="32:33" ht="15.75">
      <c r="AF939" s="44"/>
      <c r="AG939"/>
    </row>
    <row r="940" spans="32:33" ht="15.75">
      <c r="AF940" s="44"/>
      <c r="AG940"/>
    </row>
    <row r="941" spans="32:33" ht="15.75">
      <c r="AF941" s="44"/>
      <c r="AG941"/>
    </row>
    <row r="942" spans="32:33" ht="15.75">
      <c r="AF942" s="44"/>
      <c r="AG942"/>
    </row>
    <row r="943" spans="32:33" ht="15.75">
      <c r="AF943" s="44"/>
      <c r="AG943"/>
    </row>
    <row r="944" spans="32:33" ht="15.75">
      <c r="AF944" s="44"/>
      <c r="AG944"/>
    </row>
    <row r="945" spans="32:33" ht="15.75">
      <c r="AF945" s="44"/>
      <c r="AG945"/>
    </row>
    <row r="946" spans="32:33" ht="15.75">
      <c r="AF946" s="44"/>
      <c r="AG946"/>
    </row>
    <row r="947" spans="32:33" ht="15.75">
      <c r="AF947" s="44"/>
      <c r="AG947"/>
    </row>
    <row r="948" spans="32:33" ht="15.75">
      <c r="AF948" s="44"/>
      <c r="AG948"/>
    </row>
    <row r="949" spans="32:33" ht="15.75">
      <c r="AF949" s="44"/>
      <c r="AG949"/>
    </row>
    <row r="950" spans="32:33" ht="15.75">
      <c r="AF950" s="44"/>
      <c r="AG950"/>
    </row>
    <row r="951" spans="32:33" ht="15.75">
      <c r="AF951" s="44"/>
      <c r="AG951"/>
    </row>
    <row r="952" spans="32:33" ht="15.75">
      <c r="AF952" s="44"/>
      <c r="AG952"/>
    </row>
    <row r="953" spans="32:33" ht="15.75">
      <c r="AF953" s="44"/>
      <c r="AG953"/>
    </row>
    <row r="954" spans="32:33" ht="15.75">
      <c r="AF954" s="44"/>
      <c r="AG954"/>
    </row>
    <row r="955" spans="32:33" ht="15.75">
      <c r="AF955" s="44"/>
      <c r="AG955"/>
    </row>
    <row r="956" spans="32:33" ht="15.75">
      <c r="AF956" s="44"/>
      <c r="AG956"/>
    </row>
    <row r="957" spans="32:33" ht="15.75">
      <c r="AF957" s="44"/>
      <c r="AG957"/>
    </row>
    <row r="958" spans="32:33" ht="15.75">
      <c r="AF958" s="44"/>
      <c r="AG958"/>
    </row>
    <row r="959" spans="32:33" ht="15.75">
      <c r="AF959" s="44"/>
      <c r="AG959"/>
    </row>
    <row r="960" spans="32:33" ht="15.75">
      <c r="AF960" s="44"/>
      <c r="AG960"/>
    </row>
    <row r="961" spans="32:33" ht="15.75">
      <c r="AF961" s="44"/>
      <c r="AG961"/>
    </row>
    <row r="962" spans="32:33" ht="15.75">
      <c r="AF962" s="44"/>
      <c r="AG962"/>
    </row>
    <row r="963" spans="32:33" ht="15.75">
      <c r="AF963" s="44"/>
      <c r="AG963"/>
    </row>
    <row r="964" spans="32:33" ht="15.75">
      <c r="AF964" s="44"/>
      <c r="AG964"/>
    </row>
    <row r="965" spans="32:33" ht="15.75">
      <c r="AF965" s="44"/>
      <c r="AG965"/>
    </row>
    <row r="966" spans="32:33" ht="15.75">
      <c r="AF966" s="44"/>
      <c r="AG966"/>
    </row>
    <row r="967" spans="32:33" ht="15.75">
      <c r="AF967" s="44"/>
      <c r="AG967"/>
    </row>
    <row r="968" spans="32:33" ht="15.75">
      <c r="AF968" s="44"/>
      <c r="AG968"/>
    </row>
    <row r="969" spans="32:33" ht="15.75">
      <c r="AF969" s="44"/>
      <c r="AG969"/>
    </row>
    <row r="970" spans="32:33" ht="15.75">
      <c r="AF970" s="44"/>
      <c r="AG970"/>
    </row>
    <row r="971" spans="32:33" ht="15.75">
      <c r="AF971" s="44"/>
      <c r="AG971"/>
    </row>
    <row r="972" spans="32:33" ht="15.75">
      <c r="AF972" s="44"/>
      <c r="AG972"/>
    </row>
    <row r="973" spans="32:33" ht="15.75">
      <c r="AF973" s="44"/>
      <c r="AG973"/>
    </row>
    <row r="974" spans="32:33" ht="15.75">
      <c r="AF974" s="44"/>
      <c r="AG974"/>
    </row>
    <row r="975" spans="32:33" ht="15.75">
      <c r="AF975" s="44"/>
      <c r="AG975"/>
    </row>
    <row r="976" spans="32:33" ht="15.75">
      <c r="AF976" s="44"/>
      <c r="AG976"/>
    </row>
    <row r="977" spans="32:33" ht="15.75">
      <c r="AF977" s="44"/>
      <c r="AG977"/>
    </row>
    <row r="978" spans="32:33" ht="15.75">
      <c r="AF978" s="44"/>
      <c r="AG978"/>
    </row>
    <row r="979" spans="32:33" ht="15.75">
      <c r="AF979" s="44"/>
      <c r="AG979"/>
    </row>
    <row r="980" spans="32:33" ht="15.75">
      <c r="AF980" s="44"/>
      <c r="AG980"/>
    </row>
    <row r="981" spans="32:33" ht="15.75">
      <c r="AF981" s="44"/>
      <c r="AG981"/>
    </row>
    <row r="982" spans="32:33" ht="15.75">
      <c r="AF982" s="44"/>
      <c r="AG982"/>
    </row>
    <row r="983" spans="32:33" ht="15.75">
      <c r="AF983" s="44"/>
      <c r="AG983"/>
    </row>
    <row r="984" spans="32:33" ht="15.75">
      <c r="AF984" s="44"/>
      <c r="AG984"/>
    </row>
    <row r="985" spans="32:33" ht="15.75">
      <c r="AF985" s="44"/>
      <c r="AG985"/>
    </row>
    <row r="986" spans="32:33" ht="15.75">
      <c r="AF986" s="44"/>
      <c r="AG986"/>
    </row>
    <row r="987" spans="32:33" ht="15.75">
      <c r="AF987" s="44"/>
      <c r="AG987"/>
    </row>
    <row r="988" spans="32:33" ht="15.75">
      <c r="AF988" s="44"/>
      <c r="AG988"/>
    </row>
    <row r="989" spans="32:33" ht="15.75">
      <c r="AF989" s="44"/>
      <c r="AG989"/>
    </row>
    <row r="990" spans="32:33" ht="15.75">
      <c r="AF990" s="44"/>
      <c r="AG990"/>
    </row>
    <row r="991" spans="32:33" ht="15.75">
      <c r="AF991" s="44"/>
      <c r="AG991"/>
    </row>
    <row r="992" spans="32:33" ht="15.75">
      <c r="AF992" s="44"/>
      <c r="AG992"/>
    </row>
    <row r="993" spans="32:33" ht="15.75">
      <c r="AF993" s="44"/>
      <c r="AG993"/>
    </row>
    <row r="994" spans="32:33" ht="15.75">
      <c r="AF994" s="44"/>
      <c r="AG994"/>
    </row>
    <row r="995" spans="32:33" ht="15.75">
      <c r="AF995" s="44"/>
      <c r="AG995"/>
    </row>
    <row r="996" spans="32:33" ht="15.75">
      <c r="AF996" s="44"/>
      <c r="AG996"/>
    </row>
    <row r="997" spans="32:33" ht="15.75">
      <c r="AF997" s="44"/>
      <c r="AG997"/>
    </row>
    <row r="998" spans="32:33" ht="15.75">
      <c r="AF998" s="44"/>
      <c r="AG998"/>
    </row>
    <row r="999" spans="32:33" ht="15.75">
      <c r="AF999" s="44"/>
      <c r="AG999"/>
    </row>
    <row r="1000" spans="32:33" ht="15.75">
      <c r="AF1000" s="44"/>
      <c r="AG1000"/>
    </row>
    <row r="1001" spans="32:33" ht="15.75">
      <c r="AF1001" s="44"/>
      <c r="AG1001"/>
    </row>
    <row r="1002" spans="32:33" ht="15.75">
      <c r="AF1002" s="44"/>
      <c r="AG1002"/>
    </row>
    <row r="1003" spans="32:33" ht="15.75">
      <c r="AF1003" s="44"/>
      <c r="AG1003"/>
    </row>
    <row r="1004" spans="32:33" ht="15.75">
      <c r="AF1004" s="44"/>
      <c r="AG1004"/>
    </row>
    <row r="1005" spans="32:33" ht="15.75">
      <c r="AF1005" s="44"/>
      <c r="AG1005"/>
    </row>
    <row r="1006" spans="32:33" ht="15.75">
      <c r="AF1006" s="44"/>
      <c r="AG1006"/>
    </row>
    <row r="1007" spans="32:33" ht="15.75">
      <c r="AF1007" s="44"/>
      <c r="AG1007"/>
    </row>
    <row r="1008" spans="32:33" ht="15.75">
      <c r="AF1008" s="44"/>
      <c r="AG1008"/>
    </row>
    <row r="1009" spans="32:33" ht="15.75">
      <c r="AF1009" s="44"/>
      <c r="AG1009"/>
    </row>
    <row r="1010" spans="32:33" ht="15.75">
      <c r="AF1010" s="44"/>
      <c r="AG1010"/>
    </row>
    <row r="1011" spans="32:33" ht="15.75">
      <c r="AF1011" s="44"/>
      <c r="AG1011"/>
    </row>
    <row r="1012" spans="32:33" ht="15.75">
      <c r="AF1012" s="44"/>
      <c r="AG1012"/>
    </row>
    <row r="1013" spans="32:33" ht="15.75">
      <c r="AF1013" s="44"/>
      <c r="AG1013"/>
    </row>
    <row r="1014" spans="32:33" ht="15.75">
      <c r="AF1014" s="44"/>
      <c r="AG1014"/>
    </row>
    <row r="1015" spans="32:33" ht="15.75">
      <c r="AF1015" s="44"/>
      <c r="AG1015"/>
    </row>
    <row r="1016" spans="32:33" ht="15.75">
      <c r="AF1016" s="44"/>
      <c r="AG1016"/>
    </row>
    <row r="1017" spans="32:33" ht="15.75">
      <c r="AF1017" s="44"/>
      <c r="AG1017"/>
    </row>
    <row r="1018" spans="32:33" ht="15.75">
      <c r="AF1018" s="44"/>
      <c r="AG1018"/>
    </row>
    <row r="1019" spans="32:33" ht="15.75">
      <c r="AF1019" s="44"/>
      <c r="AG1019"/>
    </row>
    <row r="1020" spans="32:33" ht="15.75">
      <c r="AF1020" s="44"/>
      <c r="AG1020"/>
    </row>
    <row r="1021" spans="32:33" ht="15.75">
      <c r="AF1021" s="44"/>
      <c r="AG1021"/>
    </row>
    <row r="1022" spans="32:33" ht="15.75">
      <c r="AF1022" s="44"/>
      <c r="AG1022"/>
    </row>
    <row r="1023" spans="32:33" ht="15.75">
      <c r="AF1023" s="44"/>
      <c r="AG1023"/>
    </row>
    <row r="1024" spans="32:33" ht="15.75">
      <c r="AF1024" s="44"/>
      <c r="AG1024"/>
    </row>
    <row r="1025" spans="32:33" ht="15.75">
      <c r="AF1025" s="44"/>
      <c r="AG1025"/>
    </row>
    <row r="1026" spans="32:33" ht="15.75">
      <c r="AF1026" s="44"/>
      <c r="AG1026"/>
    </row>
    <row r="1027" spans="32:33" ht="15.75">
      <c r="AF1027" s="44"/>
      <c r="AG1027"/>
    </row>
    <row r="1028" spans="32:33" ht="15.75">
      <c r="AF1028" s="44"/>
      <c r="AG1028"/>
    </row>
    <row r="1029" spans="32:33" ht="15.75">
      <c r="AF1029" s="44"/>
      <c r="AG1029"/>
    </row>
    <row r="1030" spans="32:33" ht="15.75">
      <c r="AF1030" s="44"/>
      <c r="AG1030"/>
    </row>
    <row r="1031" spans="32:33" ht="15.75">
      <c r="AF1031" s="44"/>
      <c r="AG1031"/>
    </row>
    <row r="1032" spans="32:33" ht="15.75">
      <c r="AF1032" s="44"/>
      <c r="AG1032"/>
    </row>
    <row r="1033" spans="32:33" ht="15.75">
      <c r="AF1033" s="44"/>
      <c r="AG1033"/>
    </row>
    <row r="1034" spans="32:33" ht="15.75">
      <c r="AF1034" s="44"/>
      <c r="AG1034"/>
    </row>
    <row r="1035" spans="32:33" ht="15.75">
      <c r="AF1035" s="44"/>
      <c r="AG1035"/>
    </row>
    <row r="1036" spans="32:33" ht="15.75">
      <c r="AF1036" s="44"/>
      <c r="AG1036"/>
    </row>
    <row r="1037" spans="32:33" ht="15.75">
      <c r="AF1037" s="44"/>
      <c r="AG1037"/>
    </row>
    <row r="1038" spans="32:33" ht="15.75">
      <c r="AF1038" s="44"/>
      <c r="AG1038"/>
    </row>
    <row r="1039" spans="32:33" ht="15.75">
      <c r="AF1039" s="44"/>
      <c r="AG1039"/>
    </row>
    <row r="1040" spans="32:33" ht="15.75">
      <c r="AF1040" s="44"/>
      <c r="AG1040"/>
    </row>
    <row r="1041" spans="32:33" ht="15.75">
      <c r="AF1041" s="44"/>
      <c r="AG1041"/>
    </row>
    <row r="1042" spans="32:33" ht="15.75">
      <c r="AF1042" s="44"/>
      <c r="AG1042"/>
    </row>
    <row r="1043" spans="32:33" ht="15.75">
      <c r="AF1043" s="44"/>
      <c r="AG1043"/>
    </row>
    <row r="1044" spans="32:33" ht="15.75">
      <c r="AF1044" s="44"/>
      <c r="AG1044"/>
    </row>
    <row r="1045" spans="32:33" ht="15.75">
      <c r="AF1045" s="44"/>
      <c r="AG1045"/>
    </row>
    <row r="1046" spans="32:33" ht="15.75">
      <c r="AF1046" s="44"/>
      <c r="AG1046"/>
    </row>
    <row r="1047" spans="32:33" ht="15.75">
      <c r="AF1047" s="44"/>
      <c r="AG1047"/>
    </row>
    <row r="1048" spans="32:33" ht="15.75">
      <c r="AF1048" s="44"/>
      <c r="AG1048"/>
    </row>
    <row r="1049" spans="32:33" ht="15.75">
      <c r="AF1049" s="44"/>
      <c r="AG1049"/>
    </row>
    <row r="1050" spans="32:33" ht="15.75">
      <c r="AF1050" s="44"/>
      <c r="AG1050"/>
    </row>
    <row r="1051" spans="32:33" ht="15.75">
      <c r="AF1051" s="44"/>
      <c r="AG1051"/>
    </row>
    <row r="1052" spans="32:33" ht="15.75">
      <c r="AF1052" s="44"/>
      <c r="AG1052"/>
    </row>
    <row r="1053" spans="32:33" ht="15.75">
      <c r="AF1053" s="44"/>
      <c r="AG1053"/>
    </row>
    <row r="1054" spans="32:33" ht="15.75">
      <c r="AF1054" s="44"/>
      <c r="AG1054"/>
    </row>
    <row r="1055" spans="32:33" ht="15.75">
      <c r="AF1055" s="44"/>
      <c r="AG1055"/>
    </row>
    <row r="1056" spans="32:33" ht="15.75">
      <c r="AF1056" s="44"/>
      <c r="AG1056"/>
    </row>
    <row r="1057" spans="32:33" ht="15.75">
      <c r="AF1057" s="44"/>
      <c r="AG1057"/>
    </row>
    <row r="1058" spans="32:33" ht="15.75">
      <c r="AF1058" s="44"/>
      <c r="AG1058"/>
    </row>
    <row r="1059" spans="32:33" ht="15.75">
      <c r="AF1059" s="44"/>
      <c r="AG1059"/>
    </row>
    <row r="1060" spans="32:33" ht="15.75">
      <c r="AF1060" s="44"/>
      <c r="AG1060"/>
    </row>
    <row r="1061" spans="32:33" ht="15.75">
      <c r="AF1061" s="44"/>
      <c r="AG1061"/>
    </row>
    <row r="1062" spans="32:33" ht="15.75">
      <c r="AF1062" s="44"/>
      <c r="AG1062"/>
    </row>
    <row r="1063" spans="32:33" ht="15.75">
      <c r="AF1063" s="44"/>
      <c r="AG1063"/>
    </row>
    <row r="1064" spans="32:33" ht="15.75">
      <c r="AF1064" s="44"/>
      <c r="AG1064"/>
    </row>
    <row r="1065" spans="32:33" ht="15.75">
      <c r="AF1065" s="44"/>
      <c r="AG1065"/>
    </row>
    <row r="1066" spans="32:33" ht="15.75">
      <c r="AF1066" s="44"/>
      <c r="AG1066"/>
    </row>
    <row r="1067" spans="32:33" ht="15.75">
      <c r="AF1067" s="44"/>
      <c r="AG1067"/>
    </row>
    <row r="1068" spans="32:33" ht="15.75">
      <c r="AF1068" s="44"/>
      <c r="AG1068"/>
    </row>
    <row r="1069" spans="32:33" ht="15.75">
      <c r="AF1069" s="44"/>
      <c r="AG1069"/>
    </row>
    <row r="1070" spans="32:33" ht="15.75">
      <c r="AF1070" s="44"/>
      <c r="AG1070"/>
    </row>
    <row r="1071" spans="32:33" ht="15.75">
      <c r="AF1071" s="44"/>
      <c r="AG1071"/>
    </row>
    <row r="1072" spans="32:33" ht="15.75">
      <c r="AF1072" s="44"/>
      <c r="AG1072"/>
    </row>
    <row r="1073" spans="32:33" ht="15.75">
      <c r="AF1073" s="44"/>
      <c r="AG1073"/>
    </row>
    <row r="1074" spans="32:33" ht="15.75">
      <c r="AF1074" s="44"/>
      <c r="AG1074"/>
    </row>
    <row r="1075" spans="32:33" ht="15.75">
      <c r="AF1075" s="44"/>
      <c r="AG1075"/>
    </row>
    <row r="1076" spans="32:33" ht="15.75">
      <c r="AF1076" s="44"/>
      <c r="AG1076"/>
    </row>
    <row r="1077" spans="32:33" ht="15.75">
      <c r="AF1077" s="44"/>
      <c r="AG1077"/>
    </row>
    <row r="1078" spans="32:33" ht="15.75">
      <c r="AF1078" s="44"/>
      <c r="AG1078"/>
    </row>
    <row r="1079" spans="32:33" ht="15.75">
      <c r="AF1079" s="44"/>
      <c r="AG1079"/>
    </row>
    <row r="1080" spans="32:33" ht="15.75">
      <c r="AF1080" s="44"/>
      <c r="AG1080"/>
    </row>
    <row r="1081" spans="32:33" ht="15.75">
      <c r="AF1081" s="44"/>
      <c r="AG1081"/>
    </row>
    <row r="1082" spans="32:33" ht="15.75">
      <c r="AF1082" s="44"/>
      <c r="AG1082"/>
    </row>
    <row r="1083" spans="32:33" ht="15.75">
      <c r="AF1083" s="44"/>
      <c r="AG1083"/>
    </row>
    <row r="1084" spans="32:33" ht="15.75">
      <c r="AF1084" s="44"/>
      <c r="AG1084"/>
    </row>
    <row r="1085" spans="32:33" ht="15.75">
      <c r="AF1085" s="44"/>
      <c r="AG1085"/>
    </row>
    <row r="1086" spans="32:33" ht="15.75">
      <c r="AF1086" s="44"/>
      <c r="AG1086"/>
    </row>
    <row r="1087" spans="32:33" ht="15.75">
      <c r="AF1087" s="44"/>
      <c r="AG1087"/>
    </row>
    <row r="1088" spans="32:33" ht="15.75">
      <c r="AF1088" s="44"/>
      <c r="AG1088"/>
    </row>
    <row r="1089" spans="32:33" ht="15.75">
      <c r="AF1089" s="44"/>
      <c r="AG1089"/>
    </row>
    <row r="1090" spans="32:33" ht="15.75">
      <c r="AF1090" s="44"/>
      <c r="AG1090"/>
    </row>
    <row r="1091" spans="32:33" ht="15.75">
      <c r="AF1091" s="44"/>
      <c r="AG1091"/>
    </row>
    <row r="1092" spans="32:33" ht="15.75">
      <c r="AF1092" s="44"/>
      <c r="AG1092"/>
    </row>
    <row r="1093" spans="32:33" ht="15.75">
      <c r="AF1093" s="44"/>
      <c r="AG1093"/>
    </row>
    <row r="1094" spans="32:33" ht="15.75">
      <c r="AF1094" s="44"/>
      <c r="AG1094"/>
    </row>
    <row r="1095" spans="32:33" ht="15.75">
      <c r="AF1095" s="44"/>
      <c r="AG1095"/>
    </row>
    <row r="1096" spans="32:33" ht="15.75">
      <c r="AF1096" s="44"/>
      <c r="AG1096"/>
    </row>
    <row r="1097" spans="32:33" ht="15.75">
      <c r="AF1097" s="44"/>
      <c r="AG1097"/>
    </row>
    <row r="1098" spans="32:33" ht="15.75">
      <c r="AF1098" s="44"/>
      <c r="AG1098"/>
    </row>
    <row r="1099" spans="32:33" ht="15.75">
      <c r="AF1099" s="44"/>
      <c r="AG1099"/>
    </row>
    <row r="1100" spans="32:33" ht="15.75">
      <c r="AF1100" s="44"/>
      <c r="AG1100"/>
    </row>
    <row r="1101" spans="32:33" ht="15.75">
      <c r="AF1101" s="44"/>
      <c r="AG1101"/>
    </row>
    <row r="1102" spans="32:33" ht="15.75">
      <c r="AF1102" s="44"/>
      <c r="AG1102"/>
    </row>
    <row r="1103" spans="32:33" ht="15.75">
      <c r="AF1103" s="44"/>
      <c r="AG1103"/>
    </row>
    <row r="1104" spans="32:33" ht="15.75">
      <c r="AF1104" s="44"/>
      <c r="AG1104"/>
    </row>
    <row r="1105" spans="32:33" ht="15.75">
      <c r="AF1105" s="44"/>
      <c r="AG1105"/>
    </row>
    <row r="1106" spans="32:33" ht="15.75">
      <c r="AF1106" s="44"/>
      <c r="AG1106"/>
    </row>
    <row r="1107" spans="32:33" ht="15.75">
      <c r="AF1107" s="44"/>
      <c r="AG1107"/>
    </row>
    <row r="1108" spans="32:33" ht="15.75">
      <c r="AF1108" s="44"/>
      <c r="AG1108"/>
    </row>
    <row r="1109" spans="32:33" ht="15.75">
      <c r="AF1109" s="44"/>
      <c r="AG1109"/>
    </row>
    <row r="1110" spans="32:33" ht="15.75">
      <c r="AF1110" s="44"/>
      <c r="AG1110"/>
    </row>
    <row r="1111" spans="32:33" ht="15.75">
      <c r="AF1111" s="44"/>
      <c r="AG1111"/>
    </row>
    <row r="1112" spans="32:33" ht="15.75">
      <c r="AF1112" s="44"/>
      <c r="AG1112"/>
    </row>
    <row r="1113" spans="32:33" ht="15.75">
      <c r="AF1113" s="44"/>
      <c r="AG1113"/>
    </row>
    <row r="1114" spans="32:33" ht="15.75">
      <c r="AF1114" s="44"/>
      <c r="AG1114"/>
    </row>
    <row r="1115" spans="32:33" ht="15.75">
      <c r="AF1115" s="44"/>
      <c r="AG1115"/>
    </row>
    <row r="1116" spans="32:33" ht="15.75">
      <c r="AF1116" s="44"/>
      <c r="AG1116"/>
    </row>
    <row r="1117" spans="32:33" ht="15.75">
      <c r="AF1117" s="44"/>
      <c r="AG1117"/>
    </row>
    <row r="1118" spans="32:33" ht="15.75">
      <c r="AF1118" s="44"/>
      <c r="AG1118"/>
    </row>
    <row r="1119" spans="32:33" ht="15.75">
      <c r="AF1119" s="44"/>
      <c r="AG1119"/>
    </row>
    <row r="1120" spans="32:33" ht="15.75">
      <c r="AF1120" s="44"/>
      <c r="AG1120"/>
    </row>
    <row r="1121" spans="32:33" ht="15.75">
      <c r="AF1121" s="44"/>
      <c r="AG1121"/>
    </row>
    <row r="1122" spans="32:33" ht="15.75">
      <c r="AF1122" s="44"/>
      <c r="AG1122"/>
    </row>
    <row r="1123" spans="32:33" ht="15.75">
      <c r="AF1123" s="44"/>
      <c r="AG1123"/>
    </row>
    <row r="1124" spans="32:33" ht="15.75">
      <c r="AF1124" s="44"/>
      <c r="AG1124"/>
    </row>
    <row r="1125" spans="32:33" ht="15.75">
      <c r="AF1125" s="44"/>
      <c r="AG1125"/>
    </row>
    <row r="1126" spans="32:33" ht="15.75">
      <c r="AF1126" s="44"/>
      <c r="AG1126"/>
    </row>
    <row r="1127" spans="32:33" ht="15.75">
      <c r="AF1127" s="44"/>
      <c r="AG1127"/>
    </row>
    <row r="1128" spans="32:33" ht="15.75">
      <c r="AF1128" s="44"/>
      <c r="AG1128"/>
    </row>
    <row r="1129" spans="32:33" ht="15.75">
      <c r="AF1129" s="44"/>
      <c r="AG1129"/>
    </row>
    <row r="1130" spans="32:33" ht="15.75">
      <c r="AF1130" s="44"/>
      <c r="AG1130"/>
    </row>
    <row r="1131" spans="32:33" ht="15.75">
      <c r="AF1131" s="44"/>
      <c r="AG1131"/>
    </row>
    <row r="1132" spans="32:33" ht="15.75">
      <c r="AF1132" s="44"/>
      <c r="AG1132"/>
    </row>
    <row r="1133" spans="32:33" ht="15.75">
      <c r="AF1133" s="44"/>
      <c r="AG1133"/>
    </row>
    <row r="1134" spans="32:33" ht="15.75">
      <c r="AF1134" s="44"/>
      <c r="AG1134"/>
    </row>
    <row r="1135" spans="32:33" ht="15.75">
      <c r="AF1135" s="44"/>
      <c r="AG1135"/>
    </row>
    <row r="1136" spans="32:33" ht="15.75">
      <c r="AF1136" s="44"/>
      <c r="AG1136"/>
    </row>
    <row r="1137" spans="32:33" ht="15.75">
      <c r="AF1137" s="44"/>
      <c r="AG1137"/>
    </row>
    <row r="1138" spans="32:33" ht="15.75">
      <c r="AF1138" s="44"/>
      <c r="AG1138"/>
    </row>
    <row r="1139" spans="32:33" ht="15.75">
      <c r="AF1139" s="44"/>
      <c r="AG1139"/>
    </row>
    <row r="1140" spans="32:33" ht="15.75">
      <c r="AF1140" s="44"/>
      <c r="AG1140"/>
    </row>
    <row r="1141" spans="32:33" ht="15.75">
      <c r="AF1141" s="44"/>
      <c r="AG1141"/>
    </row>
    <row r="1142" spans="32:33" ht="15.75">
      <c r="AF1142" s="44"/>
      <c r="AG1142"/>
    </row>
    <row r="1143" spans="32:33" ht="15.75">
      <c r="AF1143" s="44"/>
      <c r="AG1143"/>
    </row>
    <row r="1144" spans="32:33" ht="15.75">
      <c r="AF1144" s="44"/>
      <c r="AG1144"/>
    </row>
    <row r="1145" spans="32:33" ht="15.75">
      <c r="AF1145" s="44"/>
      <c r="AG1145"/>
    </row>
    <row r="1146" spans="32:33" ht="15.75">
      <c r="AF1146" s="44"/>
      <c r="AG1146"/>
    </row>
    <row r="1147" spans="32:33" ht="15.75">
      <c r="AF1147" s="44"/>
      <c r="AG1147"/>
    </row>
    <row r="1148" spans="32:33" ht="15.75">
      <c r="AF1148" s="44"/>
      <c r="AG1148"/>
    </row>
    <row r="1149" spans="32:33" ht="15.75">
      <c r="AF1149" s="44"/>
      <c r="AG1149"/>
    </row>
    <row r="1150" spans="32:33" ht="15.75">
      <c r="AF1150" s="44"/>
      <c r="AG1150"/>
    </row>
    <row r="1151" spans="32:33" ht="15.75">
      <c r="AF1151" s="44"/>
      <c r="AG1151"/>
    </row>
    <row r="1152" spans="32:33" ht="15.75">
      <c r="AF1152" s="44"/>
      <c r="AG1152"/>
    </row>
    <row r="1153" spans="32:33" ht="15.75">
      <c r="AF1153" s="44"/>
      <c r="AG1153"/>
    </row>
    <row r="1154" spans="32:33" ht="15.75">
      <c r="AF1154" s="44"/>
      <c r="AG1154"/>
    </row>
    <row r="1155" spans="32:33" ht="15.75">
      <c r="AF1155" s="44"/>
      <c r="AG1155"/>
    </row>
    <row r="1156" spans="32:33" ht="15.75">
      <c r="AF1156" s="44"/>
      <c r="AG1156"/>
    </row>
    <row r="1157" spans="32:33" ht="15.75">
      <c r="AF1157" s="44"/>
      <c r="AG1157"/>
    </row>
    <row r="1158" spans="32:33" ht="15.75">
      <c r="AF1158" s="44"/>
      <c r="AG1158"/>
    </row>
    <row r="1159" spans="32:33" ht="15.75">
      <c r="AF1159" s="44"/>
      <c r="AG1159"/>
    </row>
    <row r="1160" spans="32:33" ht="15.75">
      <c r="AF1160" s="44"/>
      <c r="AG1160"/>
    </row>
    <row r="1161" spans="32:33" ht="15.75">
      <c r="AF1161" s="44"/>
      <c r="AG1161"/>
    </row>
    <row r="1162" spans="32:33" ht="15.75">
      <c r="AF1162" s="44"/>
      <c r="AG1162"/>
    </row>
    <row r="1163" spans="32:33" ht="15.75">
      <c r="AF1163" s="44"/>
      <c r="AG1163"/>
    </row>
    <row r="1164" spans="32:33" ht="15.75">
      <c r="AF1164" s="44"/>
      <c r="AG1164"/>
    </row>
    <row r="1165" spans="32:33" ht="15.75">
      <c r="AF1165" s="44"/>
      <c r="AG1165"/>
    </row>
    <row r="1166" spans="32:33" ht="15.75">
      <c r="AF1166" s="44"/>
      <c r="AG1166"/>
    </row>
    <row r="1167" spans="32:33" ht="15.75">
      <c r="AF1167" s="44"/>
      <c r="AG1167"/>
    </row>
    <row r="1168" spans="32:33" ht="15.75">
      <c r="AF1168" s="44"/>
      <c r="AG1168"/>
    </row>
    <row r="1169" spans="32:33" ht="15.75">
      <c r="AF1169" s="44"/>
      <c r="AG1169"/>
    </row>
    <row r="1170" spans="32:33" ht="15.75">
      <c r="AF1170" s="44"/>
      <c r="AG1170"/>
    </row>
    <row r="1171" spans="32:33" ht="15.75">
      <c r="AF1171" s="44"/>
      <c r="AG1171"/>
    </row>
    <row r="1172" spans="32:33" ht="15.75">
      <c r="AF1172" s="44"/>
      <c r="AG1172"/>
    </row>
    <row r="1173" spans="32:33" ht="15.75">
      <c r="AF1173" s="44"/>
      <c r="AG1173"/>
    </row>
    <row r="1174" spans="32:33" ht="15.75">
      <c r="AF1174" s="44"/>
      <c r="AG1174"/>
    </row>
    <row r="1175" spans="32:33" ht="15.75">
      <c r="AF1175" s="44"/>
      <c r="AG1175"/>
    </row>
    <row r="1176" spans="32:33" ht="15.75">
      <c r="AF1176" s="44"/>
      <c r="AG1176"/>
    </row>
    <row r="1177" spans="32:33" ht="15.75">
      <c r="AF1177" s="44"/>
      <c r="AG1177"/>
    </row>
    <row r="1178" spans="32:33" ht="15.75">
      <c r="AF1178" s="44"/>
      <c r="AG1178"/>
    </row>
    <row r="1179" spans="32:33" ht="15.75">
      <c r="AF1179" s="44"/>
      <c r="AG1179"/>
    </row>
    <row r="1180" spans="32:33" ht="15.75">
      <c r="AF1180" s="44"/>
      <c r="AG1180"/>
    </row>
    <row r="1181" spans="32:33" ht="15.75">
      <c r="AF1181" s="44"/>
      <c r="AG1181"/>
    </row>
    <row r="1182" spans="32:33" ht="15.75">
      <c r="AF1182" s="44"/>
      <c r="AG1182"/>
    </row>
    <row r="1183" spans="32:33" ht="15.75">
      <c r="AF1183" s="44"/>
      <c r="AG1183"/>
    </row>
    <row r="1184" spans="32:33" ht="15.75">
      <c r="AF1184" s="44"/>
      <c r="AG1184"/>
    </row>
    <row r="1185" spans="32:33" ht="15.75">
      <c r="AF1185" s="44"/>
      <c r="AG1185"/>
    </row>
    <row r="1186" spans="32:33" ht="15.75">
      <c r="AF1186" s="44"/>
      <c r="AG1186"/>
    </row>
    <row r="1187" spans="32:33" ht="15.75">
      <c r="AF1187" s="44"/>
      <c r="AG1187"/>
    </row>
    <row r="1188" spans="32:33" ht="15.75">
      <c r="AF1188" s="44"/>
      <c r="AG1188"/>
    </row>
    <row r="1189" spans="32:33" ht="15.75">
      <c r="AF1189" s="44"/>
      <c r="AG1189"/>
    </row>
    <row r="1190" spans="32:33" ht="15.75">
      <c r="AF1190" s="44"/>
      <c r="AG1190"/>
    </row>
    <row r="1191" spans="32:33" ht="15.75">
      <c r="AF1191" s="44"/>
      <c r="AG1191"/>
    </row>
    <row r="1192" spans="32:33" ht="15.75">
      <c r="AF1192" s="44"/>
      <c r="AG1192"/>
    </row>
    <row r="1193" spans="32:33" ht="15.75">
      <c r="AF1193" s="44"/>
      <c r="AG1193"/>
    </row>
    <row r="1194" spans="32:33" ht="15.75">
      <c r="AF1194" s="44"/>
      <c r="AG1194"/>
    </row>
    <row r="1195" spans="32:33" ht="15.75">
      <c r="AF1195" s="44"/>
      <c r="AG1195"/>
    </row>
    <row r="1196" spans="32:33" ht="15.75">
      <c r="AF1196" s="44"/>
      <c r="AG1196"/>
    </row>
    <row r="1197" spans="32:33" ht="15.75">
      <c r="AF1197" s="44"/>
      <c r="AG1197"/>
    </row>
    <row r="1198" spans="32:33" ht="15.75">
      <c r="AF1198" s="44"/>
      <c r="AG1198"/>
    </row>
    <row r="1199" spans="32:33" ht="15.75">
      <c r="AF1199" s="44"/>
      <c r="AG1199"/>
    </row>
    <row r="1200" spans="32:33" ht="15.75">
      <c r="AF1200" s="44"/>
      <c r="AG1200"/>
    </row>
    <row r="1201" spans="32:33" ht="15.75">
      <c r="AF1201" s="44"/>
      <c r="AG1201"/>
    </row>
    <row r="1202" spans="32:33" ht="15.75">
      <c r="AF1202" s="44"/>
      <c r="AG1202"/>
    </row>
    <row r="1203" spans="32:33" ht="15.75">
      <c r="AF1203" s="44"/>
      <c r="AG1203"/>
    </row>
    <row r="1204" spans="32:33" ht="15.75">
      <c r="AF1204" s="44"/>
      <c r="AG1204"/>
    </row>
    <row r="1205" spans="32:33" ht="15.75">
      <c r="AF1205" s="44"/>
      <c r="AG1205"/>
    </row>
    <row r="1206" spans="32:33" ht="15.75">
      <c r="AF1206" s="44"/>
      <c r="AG1206"/>
    </row>
    <row r="1207" spans="32:33" ht="15.75">
      <c r="AF1207" s="44"/>
      <c r="AG1207"/>
    </row>
    <row r="1208" spans="32:33" ht="15.75">
      <c r="AF1208" s="44"/>
      <c r="AG1208"/>
    </row>
    <row r="1209" spans="32:33" ht="15.75">
      <c r="AF1209" s="44"/>
      <c r="AG1209"/>
    </row>
    <row r="1210" spans="32:33" ht="15.75">
      <c r="AF1210" s="44"/>
      <c r="AG1210"/>
    </row>
    <row r="1211" spans="32:33" ht="15.75">
      <c r="AF1211" s="44"/>
      <c r="AG1211"/>
    </row>
    <row r="1212" spans="32:33" ht="15.75">
      <c r="AF1212" s="44"/>
      <c r="AG1212"/>
    </row>
    <row r="1213" spans="32:33" ht="15.75">
      <c r="AF1213" s="44"/>
      <c r="AG1213"/>
    </row>
    <row r="1214" spans="32:33" ht="15.75">
      <c r="AF1214" s="44"/>
      <c r="AG1214"/>
    </row>
    <row r="1215" spans="32:33" ht="15.75">
      <c r="AF1215" s="44"/>
      <c r="AG1215"/>
    </row>
    <row r="1216" spans="32:33" ht="15.75">
      <c r="AF1216" s="44"/>
      <c r="AG1216"/>
    </row>
    <row r="1217" spans="32:33" ht="15.75">
      <c r="AF1217" s="44"/>
      <c r="AG1217"/>
    </row>
    <row r="1218" spans="32:33" ht="15.75">
      <c r="AF1218" s="44"/>
      <c r="AG1218"/>
    </row>
    <row r="1219" spans="32:33" ht="15.75">
      <c r="AF1219" s="44"/>
      <c r="AG1219"/>
    </row>
    <row r="1220" spans="32:33" ht="15.75">
      <c r="AF1220" s="44"/>
      <c r="AG1220"/>
    </row>
    <row r="1221" spans="32:33" ht="15.75">
      <c r="AF1221" s="44"/>
      <c r="AG1221"/>
    </row>
    <row r="1222" spans="32:33" ht="15.75">
      <c r="AF1222" s="44"/>
      <c r="AG1222"/>
    </row>
    <row r="1223" spans="32:33" ht="15.75">
      <c r="AF1223" s="44"/>
      <c r="AG1223"/>
    </row>
    <row r="1224" spans="32:33" ht="15.75">
      <c r="AF1224" s="44"/>
      <c r="AG1224"/>
    </row>
    <row r="1225" spans="32:33" ht="15.75">
      <c r="AF1225" s="44"/>
      <c r="AG1225"/>
    </row>
    <row r="1226" spans="32:33" ht="15.75">
      <c r="AF1226" s="44"/>
      <c r="AG1226"/>
    </row>
    <row r="1227" spans="32:33" ht="15.75">
      <c r="AF1227" s="44"/>
      <c r="AG1227"/>
    </row>
    <row r="1228" spans="32:33" ht="15.75">
      <c r="AF1228" s="44"/>
      <c r="AG1228"/>
    </row>
    <row r="1229" spans="32:33" ht="15.75">
      <c r="AF1229" s="44"/>
      <c r="AG1229"/>
    </row>
    <row r="1230" spans="32:33" ht="15.75">
      <c r="AF1230" s="44"/>
      <c r="AG1230"/>
    </row>
    <row r="1231" spans="32:33" ht="15.75">
      <c r="AF1231" s="44"/>
      <c r="AG1231"/>
    </row>
    <row r="1232" spans="32:33" ht="15.75">
      <c r="AF1232" s="44"/>
      <c r="AG1232"/>
    </row>
    <row r="1233" spans="32:33" ht="15.75">
      <c r="AF1233" s="44"/>
      <c r="AG1233"/>
    </row>
    <row r="1234" spans="32:33" ht="15.75">
      <c r="AF1234" s="44"/>
      <c r="AG1234"/>
    </row>
    <row r="1235" spans="32:33" ht="15.75">
      <c r="AF1235" s="44"/>
      <c r="AG1235"/>
    </row>
    <row r="1236" spans="32:33" ht="15.75">
      <c r="AF1236" s="44"/>
      <c r="AG1236"/>
    </row>
    <row r="1237" spans="32:33" ht="15.75">
      <c r="AF1237" s="44"/>
      <c r="AG1237"/>
    </row>
    <row r="1238" spans="32:33" ht="15.75">
      <c r="AF1238" s="44"/>
      <c r="AG1238"/>
    </row>
    <row r="1239" spans="32:33" ht="15.75">
      <c r="AF1239" s="44"/>
      <c r="AG1239"/>
    </row>
    <row r="1240" spans="32:33" ht="15.75">
      <c r="AF1240" s="44"/>
      <c r="AG1240"/>
    </row>
    <row r="1241" spans="32:33" ht="15.75">
      <c r="AF1241" s="44"/>
      <c r="AG1241"/>
    </row>
    <row r="1242" spans="32:33" ht="15.75">
      <c r="AF1242" s="44"/>
      <c r="AG1242"/>
    </row>
    <row r="1243" spans="32:33" ht="15.75">
      <c r="AF1243" s="44"/>
      <c r="AG1243"/>
    </row>
    <row r="1244" spans="32:33" ht="15.75">
      <c r="AF1244" s="44"/>
      <c r="AG1244"/>
    </row>
    <row r="1245" spans="32:33" ht="15.75">
      <c r="AF1245" s="44"/>
      <c r="AG1245"/>
    </row>
    <row r="1246" spans="32:33" ht="15.75">
      <c r="AF1246" s="44"/>
      <c r="AG1246"/>
    </row>
    <row r="1247" spans="32:33" ht="15.75">
      <c r="AF1247" s="44"/>
      <c r="AG1247"/>
    </row>
    <row r="1248" spans="32:33" ht="15.75">
      <c r="AF1248" s="44"/>
      <c r="AG1248"/>
    </row>
    <row r="1249" spans="32:33" ht="15.75">
      <c r="AF1249" s="44"/>
      <c r="AG1249"/>
    </row>
    <row r="1250" spans="32:33" ht="15.75">
      <c r="AF1250" s="44"/>
      <c r="AG1250"/>
    </row>
    <row r="1251" spans="32:33" ht="15.75">
      <c r="AF1251" s="44"/>
      <c r="AG1251"/>
    </row>
    <row r="1252" spans="32:33" ht="15.75">
      <c r="AF1252" s="44"/>
      <c r="AG1252"/>
    </row>
    <row r="1253" spans="32:33" ht="15.75">
      <c r="AF1253" s="44"/>
      <c r="AG1253"/>
    </row>
    <row r="1254" spans="32:33" ht="15.75">
      <c r="AF1254" s="44"/>
      <c r="AG1254"/>
    </row>
    <row r="1255" spans="32:33" ht="15.75">
      <c r="AF1255" s="44"/>
      <c r="AG1255"/>
    </row>
    <row r="1256" spans="32:33" ht="15.75">
      <c r="AF1256" s="44"/>
      <c r="AG1256"/>
    </row>
    <row r="1257" spans="32:33" ht="15.75">
      <c r="AF1257" s="44"/>
      <c r="AG1257"/>
    </row>
    <row r="1258" spans="32:33" ht="15.75">
      <c r="AF1258" s="44"/>
      <c r="AG1258"/>
    </row>
    <row r="1259" spans="32:33" ht="15.75">
      <c r="AF1259" s="44"/>
      <c r="AG1259"/>
    </row>
    <row r="1260" spans="32:33" ht="15.75">
      <c r="AF1260" s="44"/>
      <c r="AG1260"/>
    </row>
    <row r="1261" spans="32:33" ht="15.75">
      <c r="AF1261" s="44"/>
      <c r="AG1261"/>
    </row>
    <row r="1262" spans="32:33" ht="15.75">
      <c r="AF1262" s="44"/>
      <c r="AG1262"/>
    </row>
    <row r="1263" spans="32:33" ht="15.75">
      <c r="AF1263" s="44"/>
      <c r="AG1263"/>
    </row>
    <row r="1264" spans="32:33" ht="15.75">
      <c r="AF1264" s="44"/>
      <c r="AG1264"/>
    </row>
    <row r="1265" spans="32:33" ht="15.75">
      <c r="AF1265" s="44"/>
      <c r="AG1265"/>
    </row>
    <row r="1266" spans="32:33" ht="15.75">
      <c r="AF1266" s="44"/>
      <c r="AG1266"/>
    </row>
    <row r="1267" spans="32:33" ht="15.75">
      <c r="AF1267" s="44"/>
      <c r="AG1267"/>
    </row>
    <row r="1268" spans="32:33" ht="15.75">
      <c r="AF1268" s="44"/>
      <c r="AG1268"/>
    </row>
    <row r="1269" spans="32:33" ht="15.75">
      <c r="AF1269" s="44"/>
      <c r="AG1269"/>
    </row>
    <row r="1270" spans="32:33" ht="15.75">
      <c r="AF1270" s="44"/>
      <c r="AG1270"/>
    </row>
    <row r="1271" spans="32:33" ht="15.75">
      <c r="AF1271" s="44"/>
      <c r="AG1271"/>
    </row>
    <row r="1272" spans="32:33" ht="15.75">
      <c r="AF1272" s="44"/>
      <c r="AG1272"/>
    </row>
    <row r="1273" spans="32:33" ht="15.75">
      <c r="AF1273" s="44"/>
      <c r="AG1273"/>
    </row>
    <row r="1274" spans="32:33" ht="15.75">
      <c r="AF1274" s="44"/>
      <c r="AG1274"/>
    </row>
    <row r="1275" spans="32:33" ht="15.75">
      <c r="AF1275" s="44"/>
      <c r="AG1275"/>
    </row>
    <row r="1276" spans="32:33" ht="15.75">
      <c r="AF1276" s="44"/>
      <c r="AG1276"/>
    </row>
    <row r="1277" spans="32:33" ht="15.75">
      <c r="AF1277" s="44"/>
      <c r="AG1277"/>
    </row>
    <row r="1278" spans="32:33" ht="15.75">
      <c r="AF1278" s="44"/>
      <c r="AG1278"/>
    </row>
    <row r="1279" spans="32:33" ht="15.75">
      <c r="AF1279" s="44"/>
      <c r="AG1279"/>
    </row>
    <row r="1280" spans="32:33" ht="15.75">
      <c r="AF1280" s="44"/>
      <c r="AG1280"/>
    </row>
    <row r="1281" spans="32:33" ht="15.75">
      <c r="AF1281" s="44"/>
      <c r="AG1281"/>
    </row>
    <row r="1282" spans="32:33" ht="15.75">
      <c r="AF1282" s="44"/>
      <c r="AG1282"/>
    </row>
    <row r="1283" spans="32:33" ht="15.75">
      <c r="AF1283" s="44"/>
      <c r="AG1283"/>
    </row>
    <row r="1284" spans="32:33" ht="15.75">
      <c r="AF1284" s="44"/>
      <c r="AG1284"/>
    </row>
    <row r="1285" spans="32:33" ht="15.75">
      <c r="AF1285" s="44"/>
      <c r="AG1285"/>
    </row>
    <row r="1286" spans="32:33" ht="15.75">
      <c r="AF1286" s="44"/>
      <c r="AG1286"/>
    </row>
    <row r="1287" spans="32:33" ht="15.75">
      <c r="AF1287" s="44"/>
      <c r="AG1287"/>
    </row>
    <row r="1288" spans="32:33" ht="15.75">
      <c r="AF1288" s="44"/>
      <c r="AG1288"/>
    </row>
    <row r="1289" spans="32:33" ht="15.75">
      <c r="AF1289" s="44"/>
      <c r="AG1289"/>
    </row>
    <row r="1290" spans="32:33" ht="15.75">
      <c r="AF1290" s="44"/>
      <c r="AG1290"/>
    </row>
    <row r="1291" spans="32:33" ht="15.75">
      <c r="AF1291" s="44"/>
      <c r="AG1291"/>
    </row>
    <row r="1292" spans="32:33" ht="15.75">
      <c r="AF1292" s="44"/>
      <c r="AG1292"/>
    </row>
    <row r="1293" spans="32:33" ht="15.75">
      <c r="AF1293" s="44"/>
      <c r="AG1293"/>
    </row>
    <row r="1294" spans="32:33" ht="15.75">
      <c r="AF1294" s="44"/>
      <c r="AG1294"/>
    </row>
    <row r="1295" spans="32:33" ht="15.75">
      <c r="AF1295" s="44"/>
      <c r="AG1295"/>
    </row>
    <row r="1296" spans="32:33" ht="15.75">
      <c r="AF1296" s="44"/>
      <c r="AG1296"/>
    </row>
    <row r="1297" spans="32:33" ht="15.75">
      <c r="AF1297" s="44"/>
      <c r="AG1297"/>
    </row>
    <row r="1298" spans="32:33" ht="15.75">
      <c r="AF1298" s="44"/>
      <c r="AG1298"/>
    </row>
    <row r="1299" spans="32:33" ht="15.75">
      <c r="AF1299" s="44"/>
      <c r="AG1299"/>
    </row>
    <row r="1300" spans="32:33" ht="15.75">
      <c r="AF1300" s="44"/>
      <c r="AG1300"/>
    </row>
    <row r="1301" spans="32:33" ht="15.75">
      <c r="AF1301" s="44"/>
      <c r="AG1301"/>
    </row>
    <row r="1302" spans="32:33" ht="15.75">
      <c r="AF1302" s="44"/>
      <c r="AG1302"/>
    </row>
    <row r="1303" spans="32:33" ht="15.75">
      <c r="AF1303" s="44"/>
      <c r="AG1303"/>
    </row>
    <row r="1304" spans="32:33" ht="15.75">
      <c r="AF1304" s="44"/>
      <c r="AG1304"/>
    </row>
    <row r="1305" spans="32:33" ht="15.75">
      <c r="AF1305" s="44"/>
      <c r="AG1305"/>
    </row>
    <row r="1306" spans="32:33" ht="15.75">
      <c r="AF1306" s="44"/>
      <c r="AG1306"/>
    </row>
    <row r="1307" spans="32:33" ht="15.75">
      <c r="AF1307" s="44"/>
      <c r="AG1307"/>
    </row>
    <row r="1308" spans="32:33" ht="15.75">
      <c r="AF1308" s="44"/>
      <c r="AG1308"/>
    </row>
    <row r="1309" spans="32:33" ht="15.75">
      <c r="AF1309" s="44"/>
      <c r="AG1309"/>
    </row>
    <row r="1310" spans="32:33" ht="15.75">
      <c r="AF1310" s="44"/>
      <c r="AG1310"/>
    </row>
    <row r="1311" spans="32:33" ht="15.75">
      <c r="AF1311" s="44"/>
      <c r="AG1311"/>
    </row>
    <row r="1312" spans="32:33" ht="15.75">
      <c r="AF1312" s="44"/>
      <c r="AG1312"/>
    </row>
    <row r="1313" spans="32:33" ht="15.75">
      <c r="AF1313" s="44"/>
      <c r="AG1313"/>
    </row>
    <row r="1314" spans="32:33" ht="15.75">
      <c r="AF1314" s="44"/>
      <c r="AG1314"/>
    </row>
    <row r="1315" spans="32:33" ht="15.75">
      <c r="AF1315" s="44"/>
      <c r="AG1315"/>
    </row>
    <row r="1316" spans="32:33" ht="15.75">
      <c r="AF1316" s="44"/>
      <c r="AG1316"/>
    </row>
    <row r="1317" spans="32:33" ht="15.75">
      <c r="AF1317" s="44"/>
      <c r="AG1317"/>
    </row>
    <row r="1318" spans="32:33" ht="15.75">
      <c r="AF1318" s="44"/>
      <c r="AG1318"/>
    </row>
    <row r="1319" spans="32:33" ht="15.75">
      <c r="AF1319" s="44"/>
      <c r="AG1319"/>
    </row>
    <row r="1320" spans="32:33" ht="15.75">
      <c r="AF1320" s="44"/>
      <c r="AG1320"/>
    </row>
    <row r="1321" spans="32:33" ht="15.75">
      <c r="AF1321" s="44"/>
      <c r="AG1321"/>
    </row>
    <row r="1322" spans="32:33" ht="15.75">
      <c r="AF1322" s="44"/>
      <c r="AG1322"/>
    </row>
    <row r="1323" spans="32:33" ht="15.75">
      <c r="AF1323" s="44"/>
      <c r="AG1323"/>
    </row>
    <row r="1324" spans="32:33" ht="15.75">
      <c r="AF1324" s="44"/>
      <c r="AG1324"/>
    </row>
    <row r="1325" spans="32:33" ht="15.75">
      <c r="AF1325" s="44"/>
      <c r="AG1325"/>
    </row>
    <row r="1326" spans="32:33" ht="15.75">
      <c r="AF1326" s="44"/>
      <c r="AG1326"/>
    </row>
    <row r="1327" spans="32:33" ht="15.75">
      <c r="AF1327" s="44"/>
      <c r="AG1327"/>
    </row>
    <row r="1328" spans="32:33" ht="15.75">
      <c r="AF1328" s="44"/>
      <c r="AG1328"/>
    </row>
    <row r="1329" spans="32:33" ht="15.75">
      <c r="AF1329" s="44"/>
      <c r="AG1329"/>
    </row>
    <row r="1330" spans="32:33" ht="15.75">
      <c r="AF1330" s="44"/>
      <c r="AG1330"/>
    </row>
    <row r="1331" spans="32:33" ht="15.75">
      <c r="AF1331" s="44"/>
      <c r="AG1331"/>
    </row>
    <row r="1332" spans="32:33" ht="15.75">
      <c r="AF1332" s="44"/>
      <c r="AG1332"/>
    </row>
    <row r="1333" spans="32:33" ht="15.75">
      <c r="AF1333" s="44"/>
      <c r="AG1333"/>
    </row>
    <row r="1334" spans="32:33" ht="15.75">
      <c r="AF1334" s="44"/>
      <c r="AG1334"/>
    </row>
    <row r="1335" spans="32:33" ht="15.75">
      <c r="AF1335" s="44"/>
      <c r="AG1335"/>
    </row>
    <row r="1336" spans="32:33" ht="15.75">
      <c r="AF1336" s="44"/>
      <c r="AG1336"/>
    </row>
    <row r="1337" spans="32:33" ht="15.75">
      <c r="AF1337" s="44"/>
      <c r="AG1337"/>
    </row>
    <row r="1338" spans="32:33" ht="15.75">
      <c r="AF1338" s="44"/>
      <c r="AG1338"/>
    </row>
    <row r="1339" spans="32:33" ht="15.75">
      <c r="AF1339" s="44"/>
      <c r="AG1339"/>
    </row>
    <row r="1340" spans="32:33" ht="15.75">
      <c r="AF1340" s="44"/>
      <c r="AG1340"/>
    </row>
    <row r="1341" spans="32:33" ht="15.75">
      <c r="AF1341" s="44"/>
      <c r="AG1341"/>
    </row>
    <row r="1342" spans="32:33" ht="15.75">
      <c r="AF1342" s="44"/>
      <c r="AG1342"/>
    </row>
    <row r="1343" spans="32:33" ht="15.75">
      <c r="AF1343" s="44"/>
      <c r="AG1343"/>
    </row>
    <row r="1344" spans="32:33" ht="15.75">
      <c r="AF1344" s="44"/>
      <c r="AG1344"/>
    </row>
    <row r="1345" spans="32:33" ht="15.75">
      <c r="AF1345" s="44"/>
      <c r="AG1345"/>
    </row>
    <row r="1346" spans="32:33" ht="15.75">
      <c r="AF1346" s="44"/>
      <c r="AG1346"/>
    </row>
    <row r="1347" spans="32:33" ht="15.75">
      <c r="AF1347" s="44"/>
      <c r="AG1347"/>
    </row>
    <row r="1348" spans="32:33" ht="15.75">
      <c r="AF1348" s="44"/>
      <c r="AG1348"/>
    </row>
    <row r="1349" spans="32:33" ht="15.75">
      <c r="AF1349" s="44"/>
      <c r="AG1349"/>
    </row>
    <row r="1350" spans="32:33" ht="15.75">
      <c r="AF1350" s="44"/>
      <c r="AG1350"/>
    </row>
    <row r="1351" spans="32:33" ht="15.75">
      <c r="AF1351" s="44"/>
      <c r="AG1351"/>
    </row>
    <row r="1352" spans="32:33" ht="15.75">
      <c r="AF1352" s="44"/>
      <c r="AG1352"/>
    </row>
    <row r="1353" spans="32:33" ht="15.75">
      <c r="AF1353" s="44"/>
      <c r="AG1353"/>
    </row>
    <row r="1354" spans="32:33" ht="15.75">
      <c r="AF1354" s="44"/>
      <c r="AG1354"/>
    </row>
    <row r="1355" spans="32:33" ht="15.75">
      <c r="AF1355" s="44"/>
      <c r="AG1355"/>
    </row>
    <row r="1356" spans="32:33" ht="15.75">
      <c r="AF1356" s="44"/>
      <c r="AG1356"/>
    </row>
    <row r="1357" spans="32:33" ht="15.75">
      <c r="AF1357" s="44"/>
      <c r="AG1357"/>
    </row>
    <row r="1358" spans="32:33" ht="15.75">
      <c r="AF1358" s="44"/>
      <c r="AG1358"/>
    </row>
    <row r="1359" spans="32:33" ht="15.75">
      <c r="AF1359" s="44"/>
      <c r="AG1359"/>
    </row>
    <row r="1360" spans="32:33" ht="15.75">
      <c r="AF1360" s="44"/>
      <c r="AG1360"/>
    </row>
    <row r="1361" spans="32:33" ht="15.75">
      <c r="AF1361" s="44"/>
      <c r="AG1361"/>
    </row>
    <row r="1362" spans="32:33" ht="15.75">
      <c r="AF1362" s="44"/>
      <c r="AG1362"/>
    </row>
    <row r="1363" spans="32:33" ht="15.75">
      <c r="AF1363" s="44"/>
      <c r="AG1363"/>
    </row>
    <row r="1364" spans="32:33" ht="15.75">
      <c r="AF1364" s="44"/>
      <c r="AG1364"/>
    </row>
    <row r="1365" spans="32:33" ht="15.75">
      <c r="AF1365" s="44"/>
      <c r="AG1365"/>
    </row>
    <row r="1366" spans="32:33" ht="15.75">
      <c r="AF1366" s="44"/>
      <c r="AG1366"/>
    </row>
    <row r="1367" spans="32:33" ht="15.75">
      <c r="AF1367" s="44"/>
      <c r="AG1367"/>
    </row>
    <row r="1368" spans="32:33" ht="15.75">
      <c r="AF1368" s="44"/>
      <c r="AG1368"/>
    </row>
    <row r="1369" spans="32:33" ht="15.75">
      <c r="AF1369" s="44"/>
      <c r="AG1369"/>
    </row>
    <row r="1370" spans="32:33" ht="15.75">
      <c r="AF1370" s="44"/>
      <c r="AG1370"/>
    </row>
    <row r="1371" spans="32:33" ht="15.75">
      <c r="AF1371" s="44"/>
      <c r="AG1371"/>
    </row>
    <row r="1372" spans="32:33" ht="15.75">
      <c r="AF1372" s="44"/>
      <c r="AG1372"/>
    </row>
    <row r="1373" spans="32:33" ht="15.75">
      <c r="AF1373" s="44"/>
      <c r="AG1373"/>
    </row>
    <row r="1374" spans="32:33" ht="15.75">
      <c r="AF1374" s="44"/>
      <c r="AG1374"/>
    </row>
    <row r="1375" spans="32:33" ht="15.75">
      <c r="AF1375" s="44"/>
      <c r="AG1375"/>
    </row>
    <row r="1376" spans="32:33" ht="15.75">
      <c r="AF1376" s="44"/>
      <c r="AG1376"/>
    </row>
    <row r="1377" spans="32:33" ht="15.75">
      <c r="AF1377" s="44"/>
      <c r="AG1377"/>
    </row>
    <row r="1378" spans="32:33" ht="15.75">
      <c r="AF1378" s="44"/>
      <c r="AG1378"/>
    </row>
    <row r="1379" spans="32:33" ht="15.75">
      <c r="AF1379" s="44"/>
      <c r="AG1379"/>
    </row>
    <row r="1380" spans="32:33" ht="15.75">
      <c r="AF1380" s="44"/>
      <c r="AG1380"/>
    </row>
    <row r="1381" spans="32:33" ht="15.75">
      <c r="AF1381" s="44"/>
      <c r="AG1381"/>
    </row>
    <row r="1382" spans="32:33" ht="15.75">
      <c r="AF1382" s="44"/>
      <c r="AG1382"/>
    </row>
    <row r="1383" spans="32:33" ht="15.75">
      <c r="AF1383" s="44"/>
      <c r="AG1383"/>
    </row>
    <row r="1384" spans="32:33" ht="15.75">
      <c r="AF1384" s="44"/>
      <c r="AG1384"/>
    </row>
    <row r="1385" spans="32:33" ht="15.75">
      <c r="AF1385" s="44"/>
      <c r="AG1385"/>
    </row>
    <row r="1386" spans="32:33" ht="15.75">
      <c r="AF1386" s="44"/>
      <c r="AG1386"/>
    </row>
    <row r="1387" spans="32:33" ht="15.75">
      <c r="AF1387" s="44"/>
      <c r="AG1387"/>
    </row>
    <row r="1388" spans="32:33" ht="15.75">
      <c r="AF1388" s="44"/>
      <c r="AG1388"/>
    </row>
    <row r="1389" spans="32:33" ht="15.75">
      <c r="AF1389" s="44"/>
      <c r="AG1389"/>
    </row>
    <row r="1390" spans="32:33" ht="15.75">
      <c r="AF1390" s="44"/>
      <c r="AG1390"/>
    </row>
    <row r="1391" spans="32:33" ht="15.75">
      <c r="AF1391" s="44"/>
      <c r="AG1391"/>
    </row>
    <row r="1392" spans="32:33" ht="15.75">
      <c r="AF1392" s="44"/>
      <c r="AG1392"/>
    </row>
    <row r="1393" spans="32:33" ht="15.75">
      <c r="AF1393" s="44"/>
      <c r="AG1393"/>
    </row>
    <row r="1394" spans="32:33" ht="15.75">
      <c r="AF1394" s="44"/>
      <c r="AG1394"/>
    </row>
    <row r="1395" spans="32:33" ht="15.75">
      <c r="AF1395" s="44"/>
      <c r="AG1395"/>
    </row>
    <row r="1396" spans="32:33" ht="15.75">
      <c r="AF1396" s="44"/>
      <c r="AG1396"/>
    </row>
    <row r="1397" spans="32:33" ht="15.75">
      <c r="AF1397" s="44"/>
      <c r="AG1397"/>
    </row>
    <row r="1398" spans="32:33" ht="15.75">
      <c r="AF1398" s="44"/>
      <c r="AG1398"/>
    </row>
    <row r="1399" spans="32:33" ht="15.75">
      <c r="AF1399" s="44"/>
      <c r="AG1399"/>
    </row>
    <row r="1400" spans="32:33" ht="15.75">
      <c r="AF1400" s="44"/>
      <c r="AG1400"/>
    </row>
    <row r="1401" spans="32:33" ht="15.75">
      <c r="AF1401" s="44"/>
      <c r="AG1401"/>
    </row>
    <row r="1402" spans="32:33" ht="15.75">
      <c r="AF1402" s="44"/>
      <c r="AG1402"/>
    </row>
    <row r="1403" spans="32:33" ht="15.75">
      <c r="AF1403" s="44"/>
      <c r="AG1403"/>
    </row>
    <row r="1404" spans="32:33" ht="15.75">
      <c r="AF1404" s="44"/>
      <c r="AG1404"/>
    </row>
    <row r="1405" spans="32:33" ht="15.75">
      <c r="AF1405" s="44"/>
      <c r="AG1405"/>
    </row>
    <row r="1406" spans="32:33" ht="15.75">
      <c r="AF1406" s="44"/>
      <c r="AG1406"/>
    </row>
    <row r="1407" spans="32:33" ht="15.75">
      <c r="AF1407" s="44"/>
      <c r="AG1407"/>
    </row>
    <row r="1408" spans="32:33" ht="15.75">
      <c r="AF1408" s="44"/>
      <c r="AG1408"/>
    </row>
    <row r="1409" spans="32:33" ht="15.75">
      <c r="AF1409" s="44"/>
      <c r="AG1409"/>
    </row>
    <row r="1410" spans="32:33" ht="15.75">
      <c r="AF1410" s="44"/>
      <c r="AG1410"/>
    </row>
    <row r="1411" spans="32:33" ht="15.75">
      <c r="AF1411" s="44"/>
      <c r="AG1411"/>
    </row>
    <row r="1412" spans="32:33" ht="15.75">
      <c r="AF1412" s="44"/>
      <c r="AG1412"/>
    </row>
    <row r="1413" spans="32:33" ht="15.75">
      <c r="AF1413" s="44"/>
      <c r="AG1413"/>
    </row>
    <row r="1414" spans="32:33" ht="15.75">
      <c r="AF1414" s="44"/>
      <c r="AG1414"/>
    </row>
    <row r="1415" spans="32:33" ht="15.75">
      <c r="AF1415" s="44"/>
      <c r="AG1415"/>
    </row>
    <row r="1416" spans="32:33" ht="15.75">
      <c r="AF1416" s="44"/>
      <c r="AG1416"/>
    </row>
    <row r="1417" spans="32:33" ht="15.75">
      <c r="AF1417" s="44"/>
      <c r="AG1417"/>
    </row>
    <row r="1418" spans="32:33" ht="15.75">
      <c r="AF1418" s="44"/>
      <c r="AG1418"/>
    </row>
    <row r="1419" spans="32:33" ht="15.75">
      <c r="AF1419" s="44"/>
      <c r="AG1419"/>
    </row>
    <row r="1420" spans="32:33" ht="15.75">
      <c r="AF1420" s="44"/>
      <c r="AG1420"/>
    </row>
    <row r="1421" spans="32:33" ht="15.75">
      <c r="AF1421" s="44"/>
      <c r="AG1421"/>
    </row>
    <row r="1422" spans="32:33" ht="15.75">
      <c r="AF1422" s="44"/>
      <c r="AG1422"/>
    </row>
    <row r="1423" spans="32:33" ht="15.75">
      <c r="AF1423" s="44"/>
      <c r="AG1423"/>
    </row>
    <row r="1424" spans="32:33" ht="15.75">
      <c r="AF1424" s="44"/>
      <c r="AG1424"/>
    </row>
    <row r="1425" spans="32:33" ht="15.75">
      <c r="AF1425" s="44"/>
      <c r="AG1425"/>
    </row>
    <row r="1426" spans="32:33" ht="15.75">
      <c r="AF1426" s="44"/>
      <c r="AG1426"/>
    </row>
    <row r="1427" spans="32:33" ht="15.75">
      <c r="AF1427" s="44"/>
      <c r="AG1427"/>
    </row>
    <row r="1428" spans="32:33" ht="15.75">
      <c r="AF1428" s="44"/>
      <c r="AG1428"/>
    </row>
    <row r="1429" spans="32:33" ht="15.75">
      <c r="AF1429" s="44"/>
      <c r="AG1429"/>
    </row>
    <row r="1430" spans="32:33" ht="15.75">
      <c r="AF1430" s="44"/>
      <c r="AG1430"/>
    </row>
    <row r="1431" spans="32:33" ht="15.75">
      <c r="AF1431" s="44"/>
      <c r="AG1431"/>
    </row>
    <row r="1432" spans="32:33" ht="15.75">
      <c r="AF1432" s="44"/>
      <c r="AG1432"/>
    </row>
    <row r="1433" spans="32:33" ht="15.75">
      <c r="AF1433" s="44"/>
      <c r="AG1433"/>
    </row>
    <row r="1434" spans="32:33" ht="15.75">
      <c r="AF1434" s="44"/>
      <c r="AG1434"/>
    </row>
    <row r="1435" spans="32:33" ht="15.75">
      <c r="AF1435" s="44"/>
      <c r="AG1435"/>
    </row>
    <row r="1436" spans="32:33" ht="15.75">
      <c r="AF1436" s="44"/>
      <c r="AG1436"/>
    </row>
    <row r="1437" spans="32:33" ht="15.75">
      <c r="AF1437" s="44"/>
      <c r="AG1437"/>
    </row>
    <row r="1438" spans="32:33" ht="15.75">
      <c r="AF1438" s="44"/>
      <c r="AG1438"/>
    </row>
    <row r="1439" spans="32:33" ht="15.75">
      <c r="AF1439" s="44"/>
      <c r="AG1439"/>
    </row>
    <row r="1440" spans="32:33" ht="15.75">
      <c r="AF1440" s="44"/>
      <c r="AG1440"/>
    </row>
    <row r="1441" spans="32:33" ht="15.75">
      <c r="AF1441" s="44"/>
      <c r="AG1441"/>
    </row>
    <row r="1442" spans="32:33" ht="15.75">
      <c r="AF1442" s="44"/>
      <c r="AG1442"/>
    </row>
    <row r="1443" spans="32:33" ht="15.75">
      <c r="AF1443" s="44"/>
      <c r="AG1443"/>
    </row>
    <row r="1444" spans="32:33" ht="15.75">
      <c r="AF1444" s="44"/>
      <c r="AG1444"/>
    </row>
    <row r="1445" spans="32:33" ht="15.75">
      <c r="AF1445" s="44"/>
      <c r="AG1445"/>
    </row>
    <row r="1446" spans="32:33" ht="15.75">
      <c r="AF1446" s="44"/>
      <c r="AG1446"/>
    </row>
    <row r="1447" spans="32:33" ht="15.75">
      <c r="AF1447" s="44"/>
      <c r="AG1447"/>
    </row>
    <row r="1448" spans="32:33" ht="15.75">
      <c r="AF1448" s="44"/>
      <c r="AG1448"/>
    </row>
    <row r="1449" spans="32:33" ht="15.75">
      <c r="AF1449" s="44"/>
      <c r="AG1449"/>
    </row>
    <row r="1450" spans="32:33" ht="15.75">
      <c r="AF1450" s="44"/>
      <c r="AG1450"/>
    </row>
    <row r="1451" spans="32:33" ht="15.75">
      <c r="AF1451" s="44"/>
      <c r="AG1451"/>
    </row>
    <row r="1452" spans="32:33" ht="15.75">
      <c r="AF1452" s="44"/>
      <c r="AG1452"/>
    </row>
    <row r="1453" spans="32:33" ht="15.75">
      <c r="AF1453" s="44"/>
      <c r="AG1453"/>
    </row>
    <row r="1454" spans="32:33" ht="15.75">
      <c r="AF1454" s="44"/>
      <c r="AG1454"/>
    </row>
    <row r="1455" spans="32:33" ht="15.75">
      <c r="AF1455" s="44"/>
      <c r="AG1455"/>
    </row>
    <row r="1456" spans="32:33" ht="15.75">
      <c r="AF1456" s="44"/>
      <c r="AG1456"/>
    </row>
    <row r="1457" spans="32:33" ht="15.75">
      <c r="AF1457" s="44"/>
      <c r="AG1457"/>
    </row>
    <row r="1458" spans="32:33" ht="15.75">
      <c r="AF1458" s="44"/>
      <c r="AG1458"/>
    </row>
    <row r="1459" spans="32:33" ht="15.75">
      <c r="AF1459" s="44"/>
      <c r="AG1459"/>
    </row>
    <row r="1460" spans="32:33" ht="15.75">
      <c r="AF1460" s="44"/>
      <c r="AG1460"/>
    </row>
    <row r="1461" spans="32:33" ht="15.75">
      <c r="AF1461" s="44"/>
      <c r="AG1461"/>
    </row>
    <row r="1462" spans="32:33" ht="15.75">
      <c r="AF1462" s="44"/>
      <c r="AG1462"/>
    </row>
    <row r="1463" spans="32:33" ht="15.75">
      <c r="AF1463" s="44"/>
      <c r="AG1463"/>
    </row>
    <row r="1464" spans="32:33" ht="15.75">
      <c r="AF1464" s="44"/>
      <c r="AG1464"/>
    </row>
    <row r="1465" spans="32:33" ht="15.75">
      <c r="AF1465" s="44"/>
      <c r="AG1465"/>
    </row>
    <row r="1466" spans="32:33" ht="15.75">
      <c r="AF1466" s="44"/>
      <c r="AG1466"/>
    </row>
    <row r="1467" spans="32:33" ht="15.75">
      <c r="AF1467" s="44"/>
      <c r="AG1467"/>
    </row>
    <row r="1468" spans="32:33" ht="15.75">
      <c r="AF1468" s="44"/>
      <c r="AG1468"/>
    </row>
    <row r="1469" spans="32:33" ht="15.75">
      <c r="AF1469" s="44"/>
      <c r="AG1469"/>
    </row>
    <row r="1470" spans="32:33" ht="15.75">
      <c r="AF1470" s="44"/>
      <c r="AG1470"/>
    </row>
    <row r="1471" spans="32:33" ht="15.75">
      <c r="AF1471" s="44"/>
      <c r="AG1471"/>
    </row>
    <row r="1472" spans="32:33" ht="15.75">
      <c r="AF1472" s="44"/>
      <c r="AG1472"/>
    </row>
    <row r="1473" spans="32:33" ht="15.75">
      <c r="AF1473" s="44"/>
      <c r="AG1473"/>
    </row>
    <row r="1474" spans="32:33" ht="15.75">
      <c r="AF1474" s="44"/>
      <c r="AG1474"/>
    </row>
    <row r="1475" spans="32:33" ht="15.75">
      <c r="AF1475" s="44"/>
      <c r="AG1475"/>
    </row>
    <row r="1476" spans="32:33" ht="15.75">
      <c r="AF1476" s="44"/>
      <c r="AG1476"/>
    </row>
    <row r="1477" spans="32:33" ht="15.75">
      <c r="AF1477" s="44"/>
      <c r="AG1477"/>
    </row>
    <row r="1478" spans="32:33" ht="15.75">
      <c r="AF1478" s="44"/>
      <c r="AG1478"/>
    </row>
    <row r="1479" spans="32:33" ht="15.75">
      <c r="AF1479" s="44"/>
      <c r="AG1479"/>
    </row>
    <row r="1480" spans="32:33" ht="15.75">
      <c r="AF1480" s="44"/>
      <c r="AG1480"/>
    </row>
    <row r="1481" spans="32:33" ht="15.75">
      <c r="AF1481" s="44"/>
      <c r="AG1481"/>
    </row>
    <row r="1482" spans="32:33" ht="15.75">
      <c r="AF1482" s="44"/>
      <c r="AG1482"/>
    </row>
    <row r="1483" spans="32:33" ht="15.75">
      <c r="AF1483" s="44"/>
      <c r="AG1483"/>
    </row>
    <row r="1484" spans="32:33" ht="15.75">
      <c r="AF1484" s="44"/>
      <c r="AG1484"/>
    </row>
    <row r="1485" spans="32:33" ht="15.75">
      <c r="AF1485" s="44"/>
      <c r="AG1485"/>
    </row>
    <row r="1486" spans="32:33" ht="15.75">
      <c r="AF1486" s="44"/>
      <c r="AG1486"/>
    </row>
    <row r="1487" spans="32:33" ht="15.75">
      <c r="AF1487" s="44"/>
      <c r="AG1487"/>
    </row>
    <row r="1488" spans="32:33" ht="15.75">
      <c r="AF1488" s="44"/>
      <c r="AG1488"/>
    </row>
    <row r="1489" spans="32:33" ht="15.75">
      <c r="AF1489" s="44"/>
      <c r="AG1489"/>
    </row>
    <row r="1490" spans="32:33" ht="15.75">
      <c r="AF1490" s="44"/>
      <c r="AG1490"/>
    </row>
    <row r="1491" spans="32:33" ht="15.75">
      <c r="AF1491" s="44"/>
      <c r="AG1491"/>
    </row>
    <row r="1492" spans="32:33" ht="15.75">
      <c r="AF1492" s="44"/>
      <c r="AG1492"/>
    </row>
    <row r="1493" spans="32:33" ht="15.75">
      <c r="AF1493" s="44"/>
      <c r="AG1493"/>
    </row>
    <row r="1494" spans="32:33" ht="15.75">
      <c r="AF1494" s="44"/>
      <c r="AG1494"/>
    </row>
    <row r="1495" spans="32:33" ht="15.75">
      <c r="AF1495" s="44"/>
      <c r="AG1495"/>
    </row>
    <row r="1496" spans="32:33" ht="15.75">
      <c r="AF1496" s="44"/>
      <c r="AG1496"/>
    </row>
    <row r="1497" spans="32:33" ht="15.75">
      <c r="AF1497" s="44"/>
      <c r="AG1497"/>
    </row>
    <row r="1498" spans="32:33" ht="15.75">
      <c r="AF1498" s="44"/>
      <c r="AG1498"/>
    </row>
    <row r="1499" spans="32:33" ht="15.75">
      <c r="AF1499" s="44"/>
      <c r="AG1499"/>
    </row>
    <row r="1500" spans="32:33" ht="15.75">
      <c r="AF1500" s="44"/>
      <c r="AG1500"/>
    </row>
    <row r="1501" spans="32:33" ht="15.75">
      <c r="AF1501" s="44"/>
      <c r="AG1501"/>
    </row>
    <row r="1502" spans="32:33" ht="15.75">
      <c r="AF1502" s="44"/>
      <c r="AG1502"/>
    </row>
    <row r="1503" spans="32:33" ht="15.75">
      <c r="AF1503" s="44"/>
      <c r="AG1503"/>
    </row>
    <row r="1504" spans="32:33" ht="15.75">
      <c r="AF1504" s="44"/>
      <c r="AG1504"/>
    </row>
    <row r="1505" spans="32:33" ht="15.75">
      <c r="AF1505" s="44"/>
      <c r="AG1505"/>
    </row>
    <row r="1506" spans="32:33" ht="15.75">
      <c r="AF1506" s="44"/>
      <c r="AG1506"/>
    </row>
    <row r="1507" spans="32:33" ht="15.75">
      <c r="AF1507" s="44"/>
      <c r="AG1507"/>
    </row>
    <row r="1508" spans="32:33" ht="15.75">
      <c r="AF1508" s="44"/>
      <c r="AG1508"/>
    </row>
    <row r="1509" spans="32:33" ht="15.75">
      <c r="AF1509" s="44"/>
      <c r="AG1509"/>
    </row>
    <row r="1510" spans="32:33" ht="15.75">
      <c r="AF1510" s="44"/>
      <c r="AG1510"/>
    </row>
    <row r="1511" spans="32:33" ht="15.75">
      <c r="AF1511" s="44"/>
      <c r="AG1511"/>
    </row>
    <row r="1512" spans="32:33" ht="15.75">
      <c r="AF1512" s="44"/>
      <c r="AG1512"/>
    </row>
    <row r="1513" spans="32:33" ht="15.75">
      <c r="AF1513" s="44"/>
      <c r="AG1513"/>
    </row>
    <row r="1514" spans="32:33" ht="15.75">
      <c r="AF1514" s="44"/>
      <c r="AG1514"/>
    </row>
    <row r="1515" spans="32:33" ht="15.75">
      <c r="AF1515" s="44"/>
      <c r="AG1515"/>
    </row>
    <row r="1516" spans="32:33" ht="15.75">
      <c r="AF1516" s="44"/>
      <c r="AG1516"/>
    </row>
    <row r="1517" spans="32:33" ht="15.75">
      <c r="AF1517" s="44"/>
      <c r="AG1517"/>
    </row>
    <row r="1518" spans="32:33" ht="15.75">
      <c r="AF1518" s="44"/>
      <c r="AG1518"/>
    </row>
    <row r="1519" spans="32:33" ht="15.75">
      <c r="AF1519" s="44"/>
      <c r="AG1519"/>
    </row>
    <row r="1520" spans="32:33" ht="15.75">
      <c r="AF1520" s="44"/>
      <c r="AG1520"/>
    </row>
    <row r="1521" spans="32:33" ht="15.75">
      <c r="AF1521" s="44"/>
      <c r="AG1521"/>
    </row>
    <row r="1522" spans="32:33" ht="15.75">
      <c r="AF1522" s="44"/>
      <c r="AG1522"/>
    </row>
    <row r="1523" spans="32:33" ht="15.75">
      <c r="AF1523" s="44"/>
      <c r="AG1523"/>
    </row>
    <row r="1524" spans="32:33" ht="15.75">
      <c r="AF1524" s="44"/>
      <c r="AG1524"/>
    </row>
    <row r="1525" spans="32:33" ht="15.75">
      <c r="AF1525" s="44"/>
      <c r="AG1525"/>
    </row>
    <row r="1526" spans="32:33" ht="15.75">
      <c r="AF1526" s="44"/>
      <c r="AG1526"/>
    </row>
    <row r="1527" spans="32:33" ht="15.75">
      <c r="AF1527" s="44"/>
      <c r="AG1527"/>
    </row>
    <row r="1528" spans="32:33" ht="15.75">
      <c r="AF1528" s="44"/>
      <c r="AG1528"/>
    </row>
    <row r="1529" spans="32:33" ht="15.75">
      <c r="AF1529" s="44"/>
      <c r="AG1529"/>
    </row>
    <row r="1530" spans="32:33" ht="15.75">
      <c r="AF1530" s="44"/>
      <c r="AG1530"/>
    </row>
    <row r="1531" spans="32:33" ht="15.75">
      <c r="AF1531" s="44"/>
      <c r="AG1531"/>
    </row>
    <row r="1532" spans="32:33" ht="15.75">
      <c r="AF1532" s="44"/>
      <c r="AG1532"/>
    </row>
    <row r="1533" spans="32:33" ht="15.75">
      <c r="AF1533" s="44"/>
      <c r="AG1533"/>
    </row>
    <row r="1534" spans="32:33" ht="15.75">
      <c r="AF1534" s="44"/>
      <c r="AG1534"/>
    </row>
    <row r="1535" spans="32:33" ht="15.75">
      <c r="AF1535" s="44"/>
      <c r="AG1535"/>
    </row>
    <row r="1536" spans="32:33" ht="15.75">
      <c r="AF1536" s="44"/>
      <c r="AG1536"/>
    </row>
    <row r="1537" spans="32:33" ht="15.75">
      <c r="AF1537" s="44"/>
      <c r="AG1537"/>
    </row>
    <row r="1538" spans="32:33" ht="15.75">
      <c r="AF1538" s="44"/>
      <c r="AG1538"/>
    </row>
    <row r="1539" spans="32:33" ht="15.75">
      <c r="AF1539" s="44"/>
      <c r="AG1539"/>
    </row>
    <row r="1540" spans="32:33" ht="15.75">
      <c r="AF1540" s="44"/>
      <c r="AG1540"/>
    </row>
    <row r="1541" spans="32:33" ht="15.75">
      <c r="AF1541" s="44"/>
      <c r="AG1541"/>
    </row>
    <row r="1542" spans="32:33" ht="15.75">
      <c r="AF1542" s="44"/>
      <c r="AG1542"/>
    </row>
    <row r="1543" spans="32:33" ht="15.75">
      <c r="AF1543" s="44"/>
      <c r="AG1543"/>
    </row>
    <row r="1544" spans="32:33" ht="15.75">
      <c r="AF1544" s="44"/>
      <c r="AG1544"/>
    </row>
    <row r="1545" spans="32:33" ht="15.75">
      <c r="AF1545" s="44"/>
      <c r="AG1545"/>
    </row>
    <row r="1546" spans="32:33" ht="15.75">
      <c r="AF1546" s="44"/>
      <c r="AG1546"/>
    </row>
    <row r="1547" spans="32:33" ht="15.75">
      <c r="AF1547" s="44"/>
      <c r="AG1547"/>
    </row>
    <row r="1548" spans="32:33" ht="15.75">
      <c r="AF1548" s="44"/>
      <c r="AG1548"/>
    </row>
    <row r="1549" spans="32:33" ht="15.75">
      <c r="AF1549" s="44"/>
      <c r="AG1549"/>
    </row>
    <row r="1550" spans="32:33" ht="15.75">
      <c r="AF1550" s="44"/>
      <c r="AG1550"/>
    </row>
    <row r="1551" spans="32:33" ht="15.75">
      <c r="AF1551" s="44"/>
      <c r="AG1551"/>
    </row>
    <row r="1552" spans="32:33" ht="15.75">
      <c r="AF1552" s="44"/>
      <c r="AG1552"/>
    </row>
    <row r="1553" spans="32:33" ht="15.75">
      <c r="AF1553" s="44"/>
      <c r="AG1553"/>
    </row>
    <row r="1554" spans="32:33" ht="15.75">
      <c r="AF1554" s="44"/>
      <c r="AG1554"/>
    </row>
    <row r="1555" spans="32:33" ht="15.75">
      <c r="AF1555" s="44"/>
      <c r="AG1555"/>
    </row>
    <row r="1556" spans="32:33" ht="15.75">
      <c r="AF1556" s="44"/>
      <c r="AG1556"/>
    </row>
    <row r="1557" spans="32:33" ht="15.75">
      <c r="AF1557" s="44"/>
      <c r="AG1557"/>
    </row>
    <row r="1558" spans="32:33" ht="15.75">
      <c r="AF1558" s="44"/>
      <c r="AG1558"/>
    </row>
    <row r="1559" spans="32:33" ht="15.75">
      <c r="AF1559" s="44"/>
      <c r="AG1559"/>
    </row>
    <row r="1560" spans="32:33" ht="15.75">
      <c r="AF1560" s="44"/>
      <c r="AG1560"/>
    </row>
    <row r="1561" spans="32:33" ht="15.75">
      <c r="AF1561" s="44"/>
      <c r="AG1561"/>
    </row>
    <row r="1562" spans="32:33" ht="15.75">
      <c r="AF1562" s="44"/>
      <c r="AG1562"/>
    </row>
    <row r="1563" spans="32:33" ht="15.75">
      <c r="AF1563" s="44"/>
      <c r="AG1563"/>
    </row>
    <row r="1564" spans="32:33" ht="15.75">
      <c r="AF1564" s="44"/>
      <c r="AG1564"/>
    </row>
    <row r="1565" spans="32:33" ht="15.75">
      <c r="AF1565" s="44"/>
      <c r="AG1565"/>
    </row>
    <row r="1566" spans="32:33" ht="15.75">
      <c r="AF1566" s="44"/>
      <c r="AG1566"/>
    </row>
    <row r="1567" spans="32:33" ht="15.75">
      <c r="AF1567" s="44"/>
      <c r="AG1567"/>
    </row>
    <row r="1568" spans="32:33" ht="15.75">
      <c r="AF1568" s="44"/>
      <c r="AG1568"/>
    </row>
    <row r="1569" spans="32:33" ht="15.75">
      <c r="AF1569" s="44"/>
      <c r="AG1569"/>
    </row>
    <row r="1570" spans="32:33" ht="15.75">
      <c r="AF1570" s="44"/>
      <c r="AG1570"/>
    </row>
    <row r="1571" spans="32:33" ht="15.75">
      <c r="AF1571" s="44"/>
      <c r="AG1571"/>
    </row>
    <row r="1572" spans="32:33" ht="15.75">
      <c r="AF1572" s="44"/>
      <c r="AG1572"/>
    </row>
    <row r="1573" spans="32:33" ht="15.75">
      <c r="AF1573" s="44"/>
      <c r="AG1573"/>
    </row>
    <row r="1574" spans="32:33" ht="15.75">
      <c r="AF1574" s="44"/>
      <c r="AG1574"/>
    </row>
    <row r="1575" spans="32:33" ht="15.75">
      <c r="AF1575" s="44"/>
      <c r="AG1575"/>
    </row>
    <row r="1576" spans="32:33" ht="15.75">
      <c r="AF1576" s="44"/>
      <c r="AG1576"/>
    </row>
    <row r="1577" spans="32:33" ht="15.75">
      <c r="AF1577" s="44"/>
      <c r="AG1577"/>
    </row>
    <row r="1578" spans="32:33" ht="15.75">
      <c r="AF1578" s="44"/>
      <c r="AG1578"/>
    </row>
    <row r="1579" spans="32:33" ht="15.75">
      <c r="AF1579" s="44"/>
      <c r="AG1579"/>
    </row>
    <row r="1580" spans="32:33" ht="15.75">
      <c r="AF1580" s="44"/>
      <c r="AG1580"/>
    </row>
    <row r="1581" spans="32:33" ht="15.75">
      <c r="AF1581" s="44"/>
      <c r="AG1581"/>
    </row>
    <row r="1582" spans="32:33" ht="15.75">
      <c r="AF1582" s="44"/>
      <c r="AG1582"/>
    </row>
    <row r="1583" spans="32:33" ht="15.75">
      <c r="AF1583" s="44"/>
      <c r="AG1583"/>
    </row>
    <row r="1584" spans="32:33" ht="15.75">
      <c r="AF1584" s="44"/>
      <c r="AG1584"/>
    </row>
    <row r="1585" spans="32:33" ht="15.75">
      <c r="AF1585" s="44"/>
      <c r="AG1585"/>
    </row>
    <row r="1586" spans="32:33" ht="15.75">
      <c r="AF1586" s="44"/>
      <c r="AG1586"/>
    </row>
    <row r="1587" spans="32:33" ht="15.75">
      <c r="AF1587" s="44"/>
      <c r="AG1587"/>
    </row>
    <row r="1588" spans="32:33" ht="15.75">
      <c r="AF1588" s="44"/>
      <c r="AG1588"/>
    </row>
    <row r="1589" spans="32:33" ht="15.75">
      <c r="AF1589" s="44"/>
      <c r="AG1589"/>
    </row>
    <row r="1590" spans="32:33" ht="15.75">
      <c r="AF1590" s="44"/>
      <c r="AG1590"/>
    </row>
    <row r="1591" spans="32:33" ht="15.75">
      <c r="AF1591" s="44"/>
      <c r="AG1591"/>
    </row>
    <row r="1592" spans="32:33" ht="15.75">
      <c r="AF1592" s="44"/>
      <c r="AG1592"/>
    </row>
    <row r="1593" spans="32:33" ht="15.75">
      <c r="AF1593" s="44"/>
      <c r="AG1593"/>
    </row>
    <row r="1594" spans="32:33" ht="15.75">
      <c r="AF1594" s="44"/>
      <c r="AG1594"/>
    </row>
    <row r="1595" spans="32:33" ht="15.75">
      <c r="AF1595" s="44"/>
      <c r="AG1595"/>
    </row>
    <row r="1596" spans="32:33" ht="15.75">
      <c r="AF1596" s="44"/>
      <c r="AG1596"/>
    </row>
    <row r="1597" spans="32:33" ht="15.75">
      <c r="AF1597" s="44"/>
      <c r="AG1597"/>
    </row>
    <row r="1598" spans="32:33" ht="15.75">
      <c r="AF1598" s="44"/>
      <c r="AG1598"/>
    </row>
    <row r="1599" spans="32:33" ht="15.75">
      <c r="AF1599" s="44"/>
      <c r="AG1599"/>
    </row>
    <row r="1600" spans="32:33" ht="15.75">
      <c r="AF1600" s="44"/>
      <c r="AG1600"/>
    </row>
    <row r="1601" spans="32:33" ht="15.75">
      <c r="AF1601" s="44"/>
      <c r="AG1601"/>
    </row>
    <row r="1602" spans="32:33" ht="15.75">
      <c r="AF1602" s="44"/>
      <c r="AG1602"/>
    </row>
    <row r="1603" spans="32:33" ht="15.75">
      <c r="AF1603" s="44"/>
      <c r="AG1603"/>
    </row>
    <row r="1604" spans="32:33" ht="15.75">
      <c r="AF1604" s="44"/>
      <c r="AG1604"/>
    </row>
    <row r="1605" spans="32:33" ht="15.75">
      <c r="AF1605" s="44"/>
      <c r="AG1605"/>
    </row>
    <row r="1606" spans="32:33" ht="15.75">
      <c r="AF1606" s="44"/>
      <c r="AG1606"/>
    </row>
    <row r="1607" spans="32:33" ht="15.75">
      <c r="AF1607" s="44"/>
      <c r="AG1607"/>
    </row>
    <row r="1608" spans="32:33" ht="15.75">
      <c r="AF1608" s="44"/>
      <c r="AG1608"/>
    </row>
    <row r="1609" spans="32:33" ht="15.75">
      <c r="AF1609" s="44"/>
      <c r="AG1609"/>
    </row>
    <row r="1610" spans="32:33" ht="15.75">
      <c r="AF1610" s="44"/>
      <c r="AG1610"/>
    </row>
    <row r="1611" spans="32:33" ht="15.75">
      <c r="AF1611" s="44"/>
      <c r="AG1611"/>
    </row>
    <row r="1612" spans="32:33" ht="15.75">
      <c r="AF1612" s="44"/>
      <c r="AG1612"/>
    </row>
    <row r="1613" spans="32:33" ht="15.75">
      <c r="AF1613" s="44"/>
      <c r="AG1613"/>
    </row>
    <row r="1614" spans="32:33" ht="15.75">
      <c r="AF1614" s="44"/>
      <c r="AG1614"/>
    </row>
    <row r="1615" spans="32:33" ht="15.75">
      <c r="AF1615" s="44"/>
      <c r="AG1615"/>
    </row>
    <row r="1616" spans="32:33" ht="15.75">
      <c r="AF1616" s="44"/>
      <c r="AG1616"/>
    </row>
    <row r="1617" spans="32:33" ht="15.75">
      <c r="AF1617" s="44"/>
      <c r="AG1617"/>
    </row>
    <row r="1618" spans="32:33" ht="15.75">
      <c r="AF1618" s="44"/>
      <c r="AG1618"/>
    </row>
    <row r="1619" spans="32:33" ht="15.75">
      <c r="AF1619" s="44"/>
      <c r="AG1619"/>
    </row>
    <row r="1620" spans="32:33" ht="15.75">
      <c r="AF1620" s="44"/>
      <c r="AG1620"/>
    </row>
    <row r="1621" spans="32:33" ht="15.75">
      <c r="AF1621" s="44"/>
      <c r="AG1621"/>
    </row>
    <row r="1622" spans="32:33" ht="15.75">
      <c r="AF1622" s="44"/>
      <c r="AG1622"/>
    </row>
    <row r="1623" spans="32:33" ht="15.75">
      <c r="AF1623" s="44"/>
      <c r="AG1623"/>
    </row>
    <row r="1624" spans="32:33" ht="15.75">
      <c r="AF1624" s="44"/>
      <c r="AG1624"/>
    </row>
    <row r="1625" spans="32:33" ht="15.75">
      <c r="AF1625" s="44"/>
      <c r="AG1625"/>
    </row>
    <row r="1626" spans="32:33" ht="15.75">
      <c r="AF1626" s="44"/>
      <c r="AG1626"/>
    </row>
    <row r="1627" spans="32:33" ht="15.75">
      <c r="AF1627" s="44"/>
      <c r="AG1627"/>
    </row>
    <row r="1628" spans="32:33" ht="15.75">
      <c r="AF1628" s="44"/>
      <c r="AG1628"/>
    </row>
    <row r="1629" spans="32:33" ht="15.75">
      <c r="AF1629" s="44"/>
      <c r="AG1629"/>
    </row>
    <row r="1630" spans="32:33" ht="15.75">
      <c r="AF1630" s="44"/>
      <c r="AG1630"/>
    </row>
    <row r="1631" spans="32:33" ht="15.75">
      <c r="AF1631" s="44"/>
      <c r="AG1631"/>
    </row>
    <row r="1632" spans="32:33" ht="15.75">
      <c r="AF1632" s="44"/>
      <c r="AG1632"/>
    </row>
    <row r="1633" spans="32:33" ht="15.75">
      <c r="AF1633" s="44"/>
      <c r="AG1633"/>
    </row>
    <row r="1634" spans="32:33" ht="15.75">
      <c r="AF1634" s="44"/>
      <c r="AG1634"/>
    </row>
    <row r="1635" spans="32:33" ht="15.75">
      <c r="AF1635" s="44"/>
      <c r="AG1635"/>
    </row>
    <row r="1636" spans="32:33" ht="15.75">
      <c r="AF1636" s="44"/>
      <c r="AG1636"/>
    </row>
    <row r="1637" spans="32:33" ht="15.75">
      <c r="AF1637" s="44"/>
      <c r="AG1637"/>
    </row>
    <row r="1638" spans="32:33" ht="15.75">
      <c r="AF1638" s="44"/>
      <c r="AG1638"/>
    </row>
    <row r="1639" spans="32:33" ht="15.75">
      <c r="AF1639" s="44"/>
      <c r="AG1639"/>
    </row>
    <row r="1640" spans="32:33" ht="15.75">
      <c r="AF1640" s="44"/>
      <c r="AG1640"/>
    </row>
    <row r="1641" spans="32:33" ht="15.75">
      <c r="AF1641" s="44"/>
      <c r="AG1641"/>
    </row>
    <row r="1642" spans="32:33" ht="15.75">
      <c r="AF1642" s="44"/>
      <c r="AG1642"/>
    </row>
    <row r="1643" spans="32:33" ht="15.75">
      <c r="AF1643" s="44"/>
      <c r="AG1643"/>
    </row>
    <row r="1644" spans="32:33" ht="15.75">
      <c r="AF1644" s="44"/>
      <c r="AG1644"/>
    </row>
    <row r="1645" spans="32:33" ht="15.75">
      <c r="AF1645" s="44"/>
      <c r="AG1645"/>
    </row>
    <row r="1646" spans="32:33" ht="15.75">
      <c r="AF1646" s="44"/>
      <c r="AG1646"/>
    </row>
    <row r="1647" spans="32:33" ht="15.75">
      <c r="AF1647" s="44"/>
      <c r="AG1647"/>
    </row>
    <row r="1648" spans="32:33" ht="15.75">
      <c r="AF1648" s="44"/>
      <c r="AG1648"/>
    </row>
    <row r="1649" spans="32:33" ht="15.75">
      <c r="AF1649" s="44"/>
      <c r="AG1649"/>
    </row>
    <row r="1650" spans="32:33" ht="15.75">
      <c r="AF1650" s="44"/>
      <c r="AG1650"/>
    </row>
    <row r="1651" spans="32:33" ht="15.75">
      <c r="AF1651" s="44"/>
      <c r="AG1651"/>
    </row>
    <row r="1652" spans="32:33" ht="15.75">
      <c r="AF1652" s="44"/>
      <c r="AG1652"/>
    </row>
    <row r="1653" spans="32:33" ht="15.75">
      <c r="AF1653" s="44"/>
      <c r="AG1653"/>
    </row>
    <row r="1654" spans="32:33" ht="15.75">
      <c r="AF1654" s="44"/>
      <c r="AG1654"/>
    </row>
    <row r="1655" spans="32:33" ht="15.75">
      <c r="AF1655" s="44"/>
      <c r="AG1655"/>
    </row>
    <row r="1656" spans="32:33" ht="15.75">
      <c r="AF1656" s="44"/>
      <c r="AG1656"/>
    </row>
    <row r="1657" spans="32:33" ht="15.75">
      <c r="AF1657" s="44"/>
      <c r="AG1657"/>
    </row>
    <row r="1658" spans="32:33" ht="15.75">
      <c r="AF1658" s="44"/>
      <c r="AG1658"/>
    </row>
    <row r="1659" spans="32:33" ht="15.75">
      <c r="AF1659" s="44"/>
      <c r="AG1659"/>
    </row>
    <row r="1660" spans="32:33" ht="15.75">
      <c r="AF1660" s="44"/>
      <c r="AG1660"/>
    </row>
    <row r="1661" spans="32:33" ht="15.75">
      <c r="AF1661" s="44"/>
      <c r="AG1661"/>
    </row>
    <row r="1662" spans="32:33" ht="15.75">
      <c r="AF1662" s="44"/>
      <c r="AG1662"/>
    </row>
    <row r="1663" spans="32:33" ht="15.75">
      <c r="AF1663" s="44"/>
      <c r="AG1663"/>
    </row>
    <row r="1664" spans="32:33" ht="15.75">
      <c r="AF1664" s="44"/>
      <c r="AG1664"/>
    </row>
    <row r="1665" spans="32:33" ht="15.75">
      <c r="AF1665" s="44"/>
      <c r="AG1665"/>
    </row>
    <row r="1666" spans="32:33" ht="15.75">
      <c r="AF1666" s="44"/>
      <c r="AG1666"/>
    </row>
    <row r="1667" spans="32:33" ht="15.75">
      <c r="AF1667" s="44"/>
      <c r="AG1667"/>
    </row>
    <row r="1668" spans="32:33" ht="15.75">
      <c r="AF1668" s="44"/>
      <c r="AG1668"/>
    </row>
    <row r="1669" spans="32:33" ht="15.75">
      <c r="AF1669" s="44"/>
      <c r="AG1669"/>
    </row>
    <row r="1670" spans="32:33" ht="15.75">
      <c r="AF1670" s="44"/>
      <c r="AG1670"/>
    </row>
    <row r="1671" spans="32:33" ht="15.75">
      <c r="AF1671" s="44"/>
      <c r="AG1671"/>
    </row>
    <row r="1672" spans="32:33" ht="15.75">
      <c r="AF1672" s="44"/>
      <c r="AG1672"/>
    </row>
    <row r="1673" spans="32:33" ht="15.75">
      <c r="AF1673" s="44"/>
      <c r="AG1673"/>
    </row>
    <row r="1674" spans="32:33" ht="15.75">
      <c r="AF1674" s="44"/>
      <c r="AG1674"/>
    </row>
    <row r="1675" spans="32:33" ht="15.75">
      <c r="AF1675" s="44"/>
      <c r="AG1675"/>
    </row>
    <row r="1676" spans="32:33" ht="15.75">
      <c r="AF1676" s="44"/>
      <c r="AG1676"/>
    </row>
    <row r="1677" spans="32:33" ht="15.75">
      <c r="AF1677" s="44"/>
      <c r="AG1677"/>
    </row>
    <row r="1678" spans="32:33" ht="15.75">
      <c r="AF1678" s="44"/>
      <c r="AG1678"/>
    </row>
    <row r="1679" spans="32:33" ht="15.75">
      <c r="AF1679" s="44"/>
      <c r="AG1679"/>
    </row>
    <row r="1680" spans="32:33" ht="15.75">
      <c r="AF1680" s="44"/>
      <c r="AG1680"/>
    </row>
    <row r="1681" spans="32:33" ht="15.75">
      <c r="AF1681" s="44"/>
      <c r="AG1681"/>
    </row>
    <row r="1682" spans="32:33" ht="15.75">
      <c r="AF1682" s="44"/>
      <c r="AG1682"/>
    </row>
    <row r="1683" spans="32:33" ht="15.75">
      <c r="AF1683" s="44"/>
      <c r="AG1683"/>
    </row>
    <row r="1684" spans="32:33" ht="15.75">
      <c r="AF1684" s="44"/>
      <c r="AG1684"/>
    </row>
    <row r="1685" spans="32:33" ht="15.75">
      <c r="AF1685" s="44"/>
      <c r="AG1685"/>
    </row>
    <row r="1686" spans="32:33" ht="15.75">
      <c r="AF1686" s="44"/>
      <c r="AG1686"/>
    </row>
    <row r="1687" spans="32:33" ht="15.75">
      <c r="AF1687" s="44"/>
      <c r="AG1687"/>
    </row>
    <row r="1688" spans="32:33" ht="15.75">
      <c r="AF1688" s="44"/>
      <c r="AG1688"/>
    </row>
    <row r="1689" spans="32:33" ht="15.75">
      <c r="AF1689" s="44"/>
      <c r="AG1689"/>
    </row>
    <row r="1690" spans="32:33" ht="15.75">
      <c r="AF1690" s="44"/>
      <c r="AG1690"/>
    </row>
    <row r="1691" spans="32:33" ht="15.75">
      <c r="AF1691" s="44"/>
      <c r="AG1691"/>
    </row>
    <row r="1692" spans="32:33" ht="15.75">
      <c r="AF1692" s="44"/>
      <c r="AG1692"/>
    </row>
    <row r="1693" spans="32:33" ht="15.75">
      <c r="AF1693" s="44"/>
      <c r="AG1693"/>
    </row>
    <row r="1694" spans="32:33" ht="15.75">
      <c r="AF1694" s="44"/>
      <c r="AG1694"/>
    </row>
    <row r="1695" spans="32:33" ht="15.75">
      <c r="AF1695" s="44"/>
      <c r="AG1695"/>
    </row>
    <row r="1696" spans="32:33" ht="15.75">
      <c r="AF1696" s="44"/>
      <c r="AG1696"/>
    </row>
    <row r="1697" spans="32:33" ht="15.75">
      <c r="AF1697" s="44"/>
      <c r="AG1697"/>
    </row>
    <row r="1698" spans="32:33" ht="15.75">
      <c r="AF1698" s="44"/>
      <c r="AG1698"/>
    </row>
    <row r="1699" spans="32:33" ht="15.75">
      <c r="AF1699" s="44"/>
      <c r="AG1699"/>
    </row>
    <row r="1700" spans="32:33" ht="15.75">
      <c r="AF1700" s="44"/>
      <c r="AG1700"/>
    </row>
    <row r="1701" spans="32:33" ht="15.75">
      <c r="AF1701" s="44"/>
      <c r="AG1701"/>
    </row>
    <row r="1702" spans="32:33" ht="15.75">
      <c r="AF1702" s="44"/>
      <c r="AG1702"/>
    </row>
    <row r="1703" spans="32:33" ht="15.75">
      <c r="AF1703" s="44"/>
      <c r="AG1703"/>
    </row>
    <row r="1704" spans="32:33" ht="15.75">
      <c r="AF1704" s="44"/>
      <c r="AG1704"/>
    </row>
    <row r="1705" spans="32:33" ht="15.75">
      <c r="AF1705" s="44"/>
      <c r="AG1705"/>
    </row>
    <row r="1706" spans="32:33" ht="15.75">
      <c r="AF1706" s="44"/>
      <c r="AG1706"/>
    </row>
    <row r="1707" spans="32:33" ht="15.75">
      <c r="AF1707" s="44"/>
      <c r="AG1707"/>
    </row>
    <row r="1708" spans="32:33" ht="15.75">
      <c r="AF1708" s="44"/>
      <c r="AG1708"/>
    </row>
    <row r="1709" spans="32:33" ht="15.75">
      <c r="AF1709" s="44"/>
      <c r="AG1709"/>
    </row>
    <row r="1710" spans="32:33" ht="15.75">
      <c r="AF1710" s="44"/>
      <c r="AG1710"/>
    </row>
    <row r="1711" spans="32:33" ht="15.75">
      <c r="AF1711" s="44"/>
      <c r="AG1711"/>
    </row>
    <row r="1712" spans="32:33" ht="15.75">
      <c r="AF1712" s="44"/>
      <c r="AG1712"/>
    </row>
    <row r="1713" spans="32:33" ht="15.75">
      <c r="AF1713" s="44"/>
      <c r="AG1713"/>
    </row>
    <row r="1714" spans="32:33" ht="15.75">
      <c r="AF1714" s="44"/>
      <c r="AG1714"/>
    </row>
    <row r="1715" spans="32:33" ht="15.75">
      <c r="AF1715" s="44"/>
      <c r="AG1715"/>
    </row>
    <row r="1716" spans="32:33" ht="15.75">
      <c r="AF1716" s="44"/>
      <c r="AG1716"/>
    </row>
    <row r="1717" spans="32:33" ht="15.75">
      <c r="AF1717" s="44"/>
      <c r="AG1717"/>
    </row>
    <row r="1718" spans="32:33" ht="15.75">
      <c r="AF1718" s="44"/>
      <c r="AG1718"/>
    </row>
    <row r="1719" spans="32:33" ht="15.75">
      <c r="AF1719" s="44"/>
      <c r="AG1719"/>
    </row>
    <row r="1720" spans="32:33" ht="15.75">
      <c r="AF1720" s="44"/>
      <c r="AG1720"/>
    </row>
    <row r="1721" spans="32:33" ht="15.75">
      <c r="AF1721" s="44"/>
      <c r="AG1721"/>
    </row>
    <row r="1722" spans="32:33" ht="15.75">
      <c r="AF1722" s="44"/>
      <c r="AG1722"/>
    </row>
    <row r="1723" spans="32:33" ht="15.75">
      <c r="AF1723" s="44"/>
      <c r="AG1723"/>
    </row>
    <row r="1724" spans="32:33" ht="15.75">
      <c r="AF1724" s="44"/>
      <c r="AG1724"/>
    </row>
    <row r="1725" spans="32:33" ht="15.75">
      <c r="AF1725" s="44"/>
      <c r="AG1725"/>
    </row>
    <row r="1726" spans="32:33" ht="15.75">
      <c r="AF1726" s="44"/>
      <c r="AG1726"/>
    </row>
    <row r="1727" spans="32:33" ht="15.75">
      <c r="AF1727" s="44"/>
      <c r="AG1727"/>
    </row>
    <row r="1728" spans="32:33" ht="15.75">
      <c r="AF1728" s="44"/>
      <c r="AG1728"/>
    </row>
    <row r="1729" spans="32:33" ht="15.75">
      <c r="AF1729" s="44"/>
      <c r="AG1729"/>
    </row>
    <row r="1730" spans="32:33" ht="15.75">
      <c r="AF1730" s="44"/>
      <c r="AG1730"/>
    </row>
    <row r="1731" spans="32:33" ht="15.75">
      <c r="AF1731" s="44"/>
      <c r="AG1731"/>
    </row>
    <row r="1732" spans="32:33" ht="15.75">
      <c r="AF1732" s="44"/>
      <c r="AG1732"/>
    </row>
    <row r="1733" spans="32:33" ht="15.75">
      <c r="AF1733" s="44"/>
      <c r="AG1733"/>
    </row>
    <row r="1734" spans="32:33" ht="15.75">
      <c r="AF1734" s="44"/>
      <c r="AG1734"/>
    </row>
    <row r="1735" spans="32:33" ht="15.75">
      <c r="AF1735" s="44"/>
      <c r="AG1735"/>
    </row>
    <row r="1736" spans="32:33" ht="15.75">
      <c r="AF1736" s="44"/>
      <c r="AG1736"/>
    </row>
    <row r="1737" spans="32:33" ht="15.75">
      <c r="AF1737" s="44"/>
      <c r="AG1737"/>
    </row>
    <row r="1738" spans="32:33" ht="15.75">
      <c r="AF1738" s="44"/>
      <c r="AG1738"/>
    </row>
    <row r="1739" spans="32:33" ht="15.75">
      <c r="AF1739" s="44"/>
      <c r="AG1739"/>
    </row>
    <row r="1740" spans="32:33" ht="15.75">
      <c r="AF1740" s="44"/>
      <c r="AG1740"/>
    </row>
    <row r="1741" spans="32:33" ht="15.75">
      <c r="AF1741" s="44"/>
      <c r="AG1741"/>
    </row>
    <row r="1742" spans="32:33" ht="15.75">
      <c r="AF1742" s="44"/>
      <c r="AG1742"/>
    </row>
    <row r="1743" spans="32:33" ht="15.75">
      <c r="AF1743" s="44"/>
      <c r="AG1743"/>
    </row>
    <row r="1744" spans="32:33" ht="15.75">
      <c r="AF1744" s="44"/>
      <c r="AG1744"/>
    </row>
    <row r="1745" spans="32:33" ht="15.75">
      <c r="AF1745" s="44"/>
      <c r="AG1745"/>
    </row>
    <row r="1746" spans="32:33" ht="15.75">
      <c r="AF1746" s="44"/>
      <c r="AG1746"/>
    </row>
    <row r="1747" spans="32:33" ht="15.75">
      <c r="AF1747" s="44"/>
      <c r="AG1747"/>
    </row>
    <row r="1748" spans="32:33" ht="15.75">
      <c r="AF1748" s="44"/>
      <c r="AG1748"/>
    </row>
    <row r="1749" spans="32:33" ht="15.75">
      <c r="AF1749" s="44"/>
      <c r="AG1749"/>
    </row>
    <row r="1750" spans="32:33" ht="15.75">
      <c r="AF1750" s="44"/>
      <c r="AG1750"/>
    </row>
    <row r="1751" spans="32:33" ht="15.75">
      <c r="AF1751" s="44"/>
      <c r="AG1751"/>
    </row>
    <row r="1752" spans="32:33" ht="15.75">
      <c r="AF1752" s="44"/>
      <c r="AG1752"/>
    </row>
    <row r="1753" spans="32:33" ht="15.75">
      <c r="AF1753" s="44"/>
      <c r="AG1753"/>
    </row>
    <row r="1754" spans="32:33" ht="15.75">
      <c r="AF1754" s="44"/>
      <c r="AG1754"/>
    </row>
    <row r="1755" spans="32:33" ht="15.75">
      <c r="AF1755" s="44"/>
      <c r="AG1755"/>
    </row>
    <row r="1756" spans="32:33" ht="15.75">
      <c r="AF1756" s="44"/>
      <c r="AG1756"/>
    </row>
    <row r="1757" spans="32:33" ht="15.75">
      <c r="AF1757" s="44"/>
      <c r="AG1757"/>
    </row>
    <row r="1758" spans="32:33" ht="15.75">
      <c r="AF1758" s="44"/>
      <c r="AG1758"/>
    </row>
    <row r="1759" spans="32:33" ht="15.75">
      <c r="AF1759" s="44"/>
      <c r="AG1759"/>
    </row>
    <row r="1760" spans="32:33" ht="15.75">
      <c r="AF1760" s="44"/>
      <c r="AG1760"/>
    </row>
    <row r="1761" spans="32:33" ht="15.75">
      <c r="AF1761" s="44"/>
      <c r="AG1761"/>
    </row>
    <row r="1762" spans="32:33" ht="15.75">
      <c r="AF1762" s="44"/>
      <c r="AG1762"/>
    </row>
    <row r="1763" spans="32:33" ht="15.75">
      <c r="AF1763" s="44"/>
      <c r="AG1763"/>
    </row>
    <row r="1764" spans="32:33" ht="15.75">
      <c r="AF1764" s="44"/>
      <c r="AG1764"/>
    </row>
    <row r="1765" spans="32:33" ht="15.75">
      <c r="AF1765" s="44"/>
      <c r="AG1765"/>
    </row>
    <row r="1766" spans="32:33" ht="15.75">
      <c r="AF1766" s="44"/>
      <c r="AG1766"/>
    </row>
    <row r="1767" spans="32:33" ht="15.75">
      <c r="AF1767" s="44"/>
      <c r="AG1767"/>
    </row>
    <row r="1768" spans="32:33" ht="15.75">
      <c r="AF1768" s="44"/>
      <c r="AG1768"/>
    </row>
    <row r="1769" spans="32:33" ht="15.75">
      <c r="AF1769" s="44"/>
      <c r="AG1769"/>
    </row>
    <row r="1770" spans="32:33" ht="15.75">
      <c r="AF1770" s="44"/>
      <c r="AG1770"/>
    </row>
    <row r="1771" spans="32:33" ht="15.75">
      <c r="AF1771" s="44"/>
      <c r="AG1771"/>
    </row>
    <row r="1772" spans="32:33" ht="15.75">
      <c r="AF1772" s="44"/>
      <c r="AG1772"/>
    </row>
    <row r="1773" spans="32:33" ht="15.75">
      <c r="AF1773" s="44"/>
      <c r="AG1773"/>
    </row>
    <row r="1774" spans="32:33" ht="15.75">
      <c r="AF1774" s="44"/>
      <c r="AG1774"/>
    </row>
    <row r="1775" spans="32:33" ht="15.75">
      <c r="AF1775" s="44"/>
      <c r="AG1775"/>
    </row>
    <row r="1776" spans="32:33" ht="15.75">
      <c r="AF1776" s="44"/>
      <c r="AG1776"/>
    </row>
    <row r="1777" spans="32:33" ht="15.75">
      <c r="AF1777" s="44"/>
      <c r="AG1777"/>
    </row>
    <row r="1778" spans="32:33" ht="15.75">
      <c r="AF1778" s="44"/>
      <c r="AG1778"/>
    </row>
    <row r="1779" spans="32:33" ht="15.75">
      <c r="AF1779" s="44"/>
      <c r="AG1779"/>
    </row>
    <row r="1780" spans="32:33" ht="15.75">
      <c r="AF1780" s="44"/>
      <c r="AG1780"/>
    </row>
    <row r="1781" spans="32:33" ht="15.75">
      <c r="AF1781" s="44"/>
      <c r="AG1781"/>
    </row>
    <row r="1782" spans="32:33" ht="15.75">
      <c r="AF1782" s="44"/>
      <c r="AG1782"/>
    </row>
    <row r="1783" spans="32:33" ht="15.75">
      <c r="AF1783" s="44"/>
      <c r="AG1783"/>
    </row>
    <row r="1784" spans="32:33" ht="15.75">
      <c r="AF1784" s="44"/>
      <c r="AG1784"/>
    </row>
    <row r="1785" spans="32:33" ht="15.75">
      <c r="AF1785" s="44"/>
      <c r="AG1785"/>
    </row>
    <row r="1786" spans="32:33" ht="15.75">
      <c r="AF1786" s="44"/>
      <c r="AG1786"/>
    </row>
    <row r="1787" spans="32:33" ht="15.75">
      <c r="AF1787" s="44"/>
      <c r="AG1787"/>
    </row>
    <row r="1788" spans="32:33" ht="15.75">
      <c r="AF1788" s="44"/>
      <c r="AG1788"/>
    </row>
    <row r="1789" spans="32:33" ht="15.75">
      <c r="AF1789" s="44"/>
      <c r="AG1789"/>
    </row>
    <row r="1790" spans="32:33" ht="15.75">
      <c r="AF1790" s="44"/>
      <c r="AG1790"/>
    </row>
    <row r="1791" spans="32:33" ht="15.75">
      <c r="AF1791" s="44"/>
      <c r="AG1791"/>
    </row>
    <row r="1792" spans="32:33" ht="15.75">
      <c r="AF1792" s="44"/>
      <c r="AG1792"/>
    </row>
    <row r="1793" spans="32:33" ht="15.75">
      <c r="AF1793" s="44"/>
      <c r="AG1793"/>
    </row>
    <row r="1794" spans="32:33" ht="15.75">
      <c r="AF1794" s="44"/>
      <c r="AG1794"/>
    </row>
    <row r="1795" spans="32:33" ht="15.75">
      <c r="AF1795" s="44"/>
      <c r="AG1795"/>
    </row>
    <row r="1796" spans="32:33" ht="15.75">
      <c r="AF1796" s="44"/>
      <c r="AG1796"/>
    </row>
    <row r="1797" spans="32:33" ht="15.75">
      <c r="AF1797" s="44"/>
      <c r="AG1797"/>
    </row>
    <row r="1798" spans="32:33" ht="15.75">
      <c r="AF1798" s="44"/>
      <c r="AG1798"/>
    </row>
    <row r="1799" spans="32:33" ht="15.75">
      <c r="AF1799" s="44"/>
      <c r="AG1799"/>
    </row>
    <row r="1800" spans="32:33" ht="15.75">
      <c r="AF1800" s="44"/>
      <c r="AG1800"/>
    </row>
    <row r="1801" spans="32:33" ht="15.75">
      <c r="AF1801" s="44"/>
      <c r="AG1801"/>
    </row>
    <row r="1802" spans="32:33" ht="15.75">
      <c r="AF1802" s="44"/>
      <c r="AG1802"/>
    </row>
    <row r="1803" spans="32:33" ht="15.75">
      <c r="AF1803" s="44"/>
      <c r="AG1803"/>
    </row>
    <row r="1804" spans="32:33" ht="15.75">
      <c r="AF1804" s="44"/>
      <c r="AG1804"/>
    </row>
    <row r="1805" spans="32:33" ht="15.75">
      <c r="AF1805" s="44"/>
      <c r="AG1805"/>
    </row>
    <row r="1806" spans="32:33" ht="15.75">
      <c r="AF1806" s="44"/>
      <c r="AG1806"/>
    </row>
    <row r="1807" spans="32:33" ht="15.75">
      <c r="AF1807" s="44"/>
      <c r="AG1807"/>
    </row>
    <row r="1808" spans="32:33" ht="15.75">
      <c r="AF1808" s="44"/>
      <c r="AG1808"/>
    </row>
    <row r="1809" spans="32:33" ht="15.75">
      <c r="AF1809" s="44"/>
      <c r="AG1809"/>
    </row>
    <row r="1810" spans="32:33" ht="15.75">
      <c r="AF1810" s="44"/>
      <c r="AG1810"/>
    </row>
    <row r="1811" spans="32:33" ht="15.75">
      <c r="AF1811" s="44"/>
      <c r="AG1811"/>
    </row>
    <row r="1812" spans="32:33" ht="15.75">
      <c r="AF1812" s="44"/>
      <c r="AG1812"/>
    </row>
    <row r="1813" spans="32:33" ht="15.75">
      <c r="AF1813" s="44"/>
      <c r="AG1813"/>
    </row>
    <row r="1814" spans="32:33" ht="15.75">
      <c r="AF1814" s="44"/>
      <c r="AG1814"/>
    </row>
    <row r="1815" spans="32:33" ht="15.75">
      <c r="AF1815" s="44"/>
      <c r="AG1815"/>
    </row>
    <row r="1816" spans="32:33" ht="15.75">
      <c r="AF1816" s="44"/>
      <c r="AG1816"/>
    </row>
    <row r="1817" spans="32:33" ht="15.75">
      <c r="AF1817" s="44"/>
      <c r="AG1817"/>
    </row>
    <row r="1818" spans="32:33" ht="15.75">
      <c r="AF1818" s="44"/>
      <c r="AG1818"/>
    </row>
    <row r="1819" spans="32:33" ht="15.75">
      <c r="AF1819" s="44"/>
      <c r="AG1819"/>
    </row>
    <row r="1820" spans="32:33" ht="15.75">
      <c r="AF1820" s="44"/>
      <c r="AG1820"/>
    </row>
    <row r="1821" spans="32:33" ht="15.75">
      <c r="AF1821" s="44"/>
      <c r="AG1821"/>
    </row>
    <row r="1822" spans="32:33" ht="15.75">
      <c r="AF1822" s="44"/>
      <c r="AG1822"/>
    </row>
    <row r="1823" spans="32:33" ht="15.75">
      <c r="AF1823" s="44"/>
      <c r="AG1823"/>
    </row>
    <row r="1824" spans="32:33" ht="15.75">
      <c r="AF1824" s="44"/>
      <c r="AG1824"/>
    </row>
    <row r="1825" spans="32:33" ht="15.75">
      <c r="AF1825" s="44"/>
      <c r="AG1825"/>
    </row>
    <row r="1826" spans="32:33" ht="15.75">
      <c r="AF1826" s="44"/>
      <c r="AG1826"/>
    </row>
    <row r="1827" spans="32:33" ht="15.75">
      <c r="AF1827" s="44"/>
      <c r="AG1827"/>
    </row>
    <row r="1828" spans="32:33" ht="15.75">
      <c r="AF1828" s="44"/>
      <c r="AG1828"/>
    </row>
    <row r="1829" spans="32:33" ht="15.75">
      <c r="AF1829" s="44"/>
      <c r="AG1829"/>
    </row>
    <row r="1830" spans="32:33" ht="15.75">
      <c r="AF1830" s="44"/>
      <c r="AG1830"/>
    </row>
    <row r="1831" spans="32:33" ht="15.75">
      <c r="AF1831" s="44"/>
      <c r="AG1831"/>
    </row>
    <row r="1832" spans="32:33" ht="15.75">
      <c r="AF1832" s="44"/>
      <c r="AG1832"/>
    </row>
    <row r="1833" spans="32:33" ht="15.75">
      <c r="AF1833" s="44"/>
      <c r="AG1833"/>
    </row>
    <row r="1834" spans="32:33" ht="15.75">
      <c r="AF1834" s="44"/>
      <c r="AG1834"/>
    </row>
    <row r="1835" spans="32:33" ht="15.75">
      <c r="AF1835" s="44"/>
      <c r="AG1835"/>
    </row>
    <row r="1836" spans="32:33" ht="15.75">
      <c r="AF1836" s="44"/>
      <c r="AG1836"/>
    </row>
    <row r="1837" spans="32:33" ht="15.75">
      <c r="AF1837" s="44"/>
      <c r="AG1837"/>
    </row>
    <row r="1838" spans="32:33" ht="15.75">
      <c r="AF1838" s="44"/>
      <c r="AG1838"/>
    </row>
    <row r="1839" spans="32:33" ht="15.75">
      <c r="AF1839" s="44"/>
      <c r="AG1839"/>
    </row>
    <row r="1840" spans="32:33" ht="15.75">
      <c r="AF1840" s="44"/>
      <c r="AG1840"/>
    </row>
    <row r="1841" spans="32:33" ht="15.75">
      <c r="AF1841" s="44"/>
      <c r="AG1841"/>
    </row>
    <row r="1842" spans="32:33" ht="15.75">
      <c r="AF1842" s="44"/>
      <c r="AG1842"/>
    </row>
    <row r="1843" spans="32:33" ht="15.75">
      <c r="AF1843" s="44"/>
      <c r="AG1843"/>
    </row>
    <row r="1844" spans="32:33" ht="15.75">
      <c r="AF1844" s="44"/>
      <c r="AG1844"/>
    </row>
    <row r="1845" spans="32:33" ht="15.75">
      <c r="AF1845" s="44"/>
      <c r="AG1845"/>
    </row>
    <row r="1846" spans="32:33" ht="15.75">
      <c r="AF1846" s="44"/>
      <c r="AG1846"/>
    </row>
    <row r="1847" spans="32:33" ht="15.75">
      <c r="AF1847" s="44"/>
      <c r="AG1847"/>
    </row>
    <row r="1848" spans="32:33" ht="15.75">
      <c r="AF1848" s="44"/>
      <c r="AG1848"/>
    </row>
    <row r="1849" spans="32:33" ht="15.75">
      <c r="AF1849" s="44"/>
      <c r="AG1849"/>
    </row>
    <row r="1850" spans="32:33" ht="15.75">
      <c r="AF1850" s="44"/>
      <c r="AG1850"/>
    </row>
    <row r="1851" spans="32:33" ht="15.75">
      <c r="AF1851" s="44"/>
      <c r="AG1851"/>
    </row>
    <row r="1852" spans="32:33" ht="15.75">
      <c r="AF1852" s="44"/>
      <c r="AG1852"/>
    </row>
    <row r="1853" spans="32:33" ht="15.75">
      <c r="AF1853" s="44"/>
      <c r="AG1853"/>
    </row>
    <row r="1854" spans="32:33" ht="15.75">
      <c r="AF1854" s="44"/>
      <c r="AG1854"/>
    </row>
    <row r="1855" spans="32:33" ht="15.75">
      <c r="AF1855" s="44"/>
      <c r="AG1855"/>
    </row>
    <row r="1856" spans="32:33" ht="15.75">
      <c r="AF1856" s="44"/>
      <c r="AG1856"/>
    </row>
    <row r="1857" spans="32:33" ht="15.75">
      <c r="AF1857" s="44"/>
      <c r="AG1857"/>
    </row>
    <row r="1858" spans="32:33" ht="15.75">
      <c r="AF1858" s="44"/>
      <c r="AG1858"/>
    </row>
    <row r="1859" spans="32:33" ht="15.75">
      <c r="AF1859" s="44"/>
      <c r="AG1859"/>
    </row>
    <row r="1860" spans="32:33" ht="15.75">
      <c r="AF1860" s="44"/>
      <c r="AG1860"/>
    </row>
    <row r="1861" spans="32:33" ht="15.75">
      <c r="AF1861" s="44"/>
      <c r="AG1861"/>
    </row>
    <row r="1862" spans="32:33" ht="15.75">
      <c r="AF1862" s="44"/>
      <c r="AG1862"/>
    </row>
    <row r="1863" spans="32:33" ht="15.75">
      <c r="AF1863" s="44"/>
      <c r="AG1863"/>
    </row>
    <row r="1864" spans="32:33" ht="15.75">
      <c r="AF1864" s="44"/>
      <c r="AG1864"/>
    </row>
    <row r="1865" spans="32:33" ht="15.75">
      <c r="AF1865" s="44"/>
      <c r="AG1865"/>
    </row>
    <row r="1866" spans="32:33" ht="15.75">
      <c r="AF1866" s="44"/>
      <c r="AG1866"/>
    </row>
    <row r="1867" spans="32:33" ht="15.75">
      <c r="AF1867" s="44"/>
      <c r="AG1867"/>
    </row>
    <row r="1868" spans="32:33" ht="15.75">
      <c r="AF1868" s="44"/>
      <c r="AG1868"/>
    </row>
    <row r="1869" spans="32:33" ht="15.75">
      <c r="AF1869" s="44"/>
      <c r="AG1869"/>
    </row>
    <row r="1870" spans="32:33" ht="15.75">
      <c r="AF1870" s="44"/>
      <c r="AG1870"/>
    </row>
    <row r="1871" spans="32:33" ht="15.75">
      <c r="AF1871" s="44"/>
      <c r="AG1871"/>
    </row>
    <row r="1872" spans="32:33" ht="15.75">
      <c r="AF1872" s="44"/>
      <c r="AG1872"/>
    </row>
    <row r="1873" spans="32:33" ht="15.75">
      <c r="AF1873" s="44"/>
      <c r="AG1873"/>
    </row>
    <row r="1874" spans="32:33" ht="15.75">
      <c r="AF1874" s="44"/>
      <c r="AG1874"/>
    </row>
    <row r="1875" spans="32:33" ht="15.75">
      <c r="AF1875" s="44"/>
      <c r="AG1875"/>
    </row>
    <row r="1876" spans="32:33" ht="15.75">
      <c r="AF1876" s="44"/>
      <c r="AG1876"/>
    </row>
    <row r="1877" spans="32:33" ht="15.75">
      <c r="AF1877" s="44"/>
      <c r="AG1877"/>
    </row>
    <row r="1878" spans="32:33" ht="15.75">
      <c r="AF1878" s="44"/>
      <c r="AG1878"/>
    </row>
    <row r="1879" spans="32:33" ht="15.75">
      <c r="AF1879" s="44"/>
      <c r="AG1879"/>
    </row>
    <row r="1880" spans="32:33" ht="15.75">
      <c r="AF1880" s="44"/>
      <c r="AG1880"/>
    </row>
    <row r="1881" spans="32:33" ht="15.75">
      <c r="AF1881" s="44"/>
      <c r="AG1881"/>
    </row>
    <row r="1882" spans="32:33" ht="15.75">
      <c r="AF1882" s="44"/>
      <c r="AG1882"/>
    </row>
    <row r="1883" spans="32:33" ht="15.75">
      <c r="AF1883" s="44"/>
      <c r="AG1883"/>
    </row>
    <row r="1884" spans="32:33" ht="15.75">
      <c r="AF1884" s="44"/>
      <c r="AG1884"/>
    </row>
    <row r="1885" spans="32:33" ht="15.75">
      <c r="AF1885" s="44"/>
      <c r="AG1885"/>
    </row>
    <row r="1886" spans="32:33" ht="15.75">
      <c r="AF1886" s="44"/>
      <c r="AG1886"/>
    </row>
    <row r="1887" spans="32:33" ht="15.75">
      <c r="AF1887" s="44"/>
      <c r="AG1887"/>
    </row>
    <row r="1888" spans="32:33" ht="15.75">
      <c r="AF1888" s="44"/>
      <c r="AG1888"/>
    </row>
    <row r="1889" spans="32:33" ht="15.75">
      <c r="AF1889" s="44"/>
      <c r="AG1889"/>
    </row>
    <row r="1890" spans="32:33" ht="15.75">
      <c r="AF1890" s="44"/>
      <c r="AG1890"/>
    </row>
    <row r="1891" spans="32:33" ht="15.75">
      <c r="AF1891" s="44"/>
      <c r="AG1891"/>
    </row>
    <row r="1892" spans="32:33" ht="15.75">
      <c r="AF1892" s="44"/>
      <c r="AG1892"/>
    </row>
    <row r="1893" spans="32:33" ht="15.75">
      <c r="AF1893" s="44"/>
      <c r="AG1893"/>
    </row>
    <row r="1894" spans="32:33" ht="15.75">
      <c r="AF1894" s="44"/>
      <c r="AG1894"/>
    </row>
    <row r="1895" spans="32:33" ht="15.75">
      <c r="AF1895" s="44"/>
      <c r="AG1895"/>
    </row>
    <row r="1896" spans="32:33" ht="15.75">
      <c r="AF1896" s="44"/>
      <c r="AG1896"/>
    </row>
    <row r="1897" spans="32:33" ht="15.75">
      <c r="AF1897" s="44"/>
      <c r="AG1897"/>
    </row>
    <row r="1898" spans="32:33" ht="15.75">
      <c r="AF1898" s="44"/>
      <c r="AG1898"/>
    </row>
    <row r="1899" spans="32:33" ht="15.75">
      <c r="AF1899" s="44"/>
      <c r="AG1899"/>
    </row>
    <row r="1900" spans="32:33" ht="15.75">
      <c r="AF1900" s="44"/>
      <c r="AG1900"/>
    </row>
    <row r="1901" spans="32:33" ht="15.75">
      <c r="AF1901" s="44"/>
      <c r="AG1901"/>
    </row>
    <row r="1902" spans="32:33" ht="15.75">
      <c r="AF1902" s="44"/>
      <c r="AG1902"/>
    </row>
    <row r="1903" spans="32:33" ht="15.75">
      <c r="AF1903" s="44"/>
      <c r="AG1903"/>
    </row>
    <row r="1904" spans="32:33" ht="15.75">
      <c r="AF1904" s="44"/>
      <c r="AG1904"/>
    </row>
    <row r="1905" spans="32:33" ht="15.75">
      <c r="AF1905" s="44"/>
      <c r="AG1905"/>
    </row>
    <row r="1906" spans="32:33" ht="15.75">
      <c r="AF1906" s="44"/>
      <c r="AG1906"/>
    </row>
    <row r="1907" spans="32:33" ht="15.75">
      <c r="AF1907" s="44"/>
      <c r="AG1907"/>
    </row>
    <row r="1908" spans="32:33" ht="15.75">
      <c r="AF1908" s="44"/>
      <c r="AG1908"/>
    </row>
    <row r="1909" spans="32:33" ht="15.75">
      <c r="AF1909" s="44"/>
      <c r="AG1909"/>
    </row>
    <row r="1910" spans="32:33" ht="15.75">
      <c r="AF1910" s="44"/>
      <c r="AG1910"/>
    </row>
    <row r="1911" spans="32:33" ht="15.75">
      <c r="AF1911" s="44"/>
      <c r="AG1911"/>
    </row>
    <row r="1912" spans="32:33" ht="15.75">
      <c r="AF1912" s="44"/>
      <c r="AG1912"/>
    </row>
    <row r="1913" spans="32:33" ht="15.75">
      <c r="AF1913" s="44"/>
      <c r="AG1913"/>
    </row>
    <row r="1914" spans="32:33" ht="15.75">
      <c r="AF1914" s="44"/>
      <c r="AG1914"/>
    </row>
    <row r="1915" spans="32:33" ht="15.75">
      <c r="AF1915" s="44"/>
      <c r="AG1915"/>
    </row>
    <row r="1916" spans="32:33" ht="15.75">
      <c r="AF1916" s="44"/>
      <c r="AG1916"/>
    </row>
    <row r="1917" spans="32:33" ht="15.75">
      <c r="AF1917" s="44"/>
      <c r="AG1917"/>
    </row>
    <row r="1918" spans="32:33" ht="15.75">
      <c r="AF1918" s="44"/>
      <c r="AG1918"/>
    </row>
    <row r="1919" spans="32:33" ht="15.75">
      <c r="AF1919" s="44"/>
      <c r="AG1919"/>
    </row>
    <row r="1920" spans="32:33" ht="15.75">
      <c r="AF1920" s="44"/>
      <c r="AG1920"/>
    </row>
    <row r="1921" spans="32:33" ht="15.75">
      <c r="AF1921" s="44"/>
      <c r="AG1921"/>
    </row>
    <row r="1922" spans="32:33" ht="15.75">
      <c r="AF1922" s="44"/>
      <c r="AG1922"/>
    </row>
    <row r="1923" spans="32:33" ht="15.75">
      <c r="AF1923" s="44"/>
      <c r="AG1923"/>
    </row>
    <row r="1924" spans="32:33" ht="15.75">
      <c r="AF1924" s="44"/>
      <c r="AG1924"/>
    </row>
    <row r="1925" spans="32:33" ht="15.75">
      <c r="AF1925" s="44"/>
      <c r="AG1925"/>
    </row>
    <row r="1926" spans="32:33" ht="15.75">
      <c r="AF1926" s="44"/>
      <c r="AG1926"/>
    </row>
    <row r="1927" spans="32:33" ht="15.75">
      <c r="AF1927" s="44"/>
      <c r="AG1927"/>
    </row>
    <row r="1928" spans="32:33" ht="15.75">
      <c r="AF1928" s="44"/>
      <c r="AG1928"/>
    </row>
    <row r="1929" spans="32:33" ht="15.75">
      <c r="AF1929" s="44"/>
      <c r="AG1929"/>
    </row>
    <row r="1930" spans="32:33" ht="15.75">
      <c r="AF1930" s="44"/>
      <c r="AG1930"/>
    </row>
    <row r="1931" spans="32:33" ht="15.75">
      <c r="AF1931" s="44"/>
      <c r="AG1931"/>
    </row>
    <row r="1932" spans="32:33" ht="15.75">
      <c r="AF1932" s="44"/>
      <c r="AG1932"/>
    </row>
    <row r="1933" spans="32:33" ht="15.75">
      <c r="AF1933" s="44"/>
      <c r="AG1933"/>
    </row>
    <row r="1934" spans="32:33" ht="15.75">
      <c r="AF1934" s="44"/>
      <c r="AG1934"/>
    </row>
    <row r="1935" spans="32:33" ht="15.75">
      <c r="AF1935" s="44"/>
      <c r="AG1935"/>
    </row>
    <row r="1936" spans="32:33" ht="15.75">
      <c r="AF1936" s="44"/>
      <c r="AG1936"/>
    </row>
    <row r="1937" spans="32:33" ht="15.75">
      <c r="AF1937" s="44"/>
      <c r="AG1937"/>
    </row>
    <row r="1938" spans="32:33" ht="15.75">
      <c r="AF1938" s="44"/>
      <c r="AG1938"/>
    </row>
    <row r="1939" spans="32:33" ht="15.75">
      <c r="AF1939" s="44"/>
      <c r="AG1939"/>
    </row>
    <row r="1940" spans="32:33" ht="15.75">
      <c r="AF1940" s="44"/>
      <c r="AG1940"/>
    </row>
    <row r="1941" spans="32:33" ht="15.75">
      <c r="AF1941" s="44"/>
      <c r="AG1941"/>
    </row>
    <row r="1942" spans="32:33" ht="15.75">
      <c r="AF1942" s="44"/>
      <c r="AG1942"/>
    </row>
    <row r="1943" spans="32:33" ht="15.75">
      <c r="AF1943" s="44"/>
      <c r="AG1943"/>
    </row>
    <row r="1944" spans="32:33" ht="15.75">
      <c r="AF1944" s="44"/>
      <c r="AG1944"/>
    </row>
    <row r="1945" spans="32:33" ht="15.75">
      <c r="AF1945" s="44"/>
      <c r="AG1945"/>
    </row>
    <row r="1946" spans="32:33" ht="15.75">
      <c r="AF1946" s="44"/>
      <c r="AG1946"/>
    </row>
    <row r="1947" spans="32:33" ht="15.75">
      <c r="AF1947" s="44"/>
      <c r="AG1947"/>
    </row>
    <row r="1948" spans="32:33" ht="15.75">
      <c r="AF1948" s="44"/>
      <c r="AG1948"/>
    </row>
    <row r="1949" spans="32:33" ht="15.75">
      <c r="AF1949" s="44"/>
      <c r="AG1949"/>
    </row>
    <row r="1950" spans="32:33" ht="15.75">
      <c r="AF1950" s="44"/>
      <c r="AG1950"/>
    </row>
    <row r="1951" spans="32:33" ht="15.75">
      <c r="AF1951" s="44"/>
      <c r="AG1951"/>
    </row>
    <row r="1952" spans="32:33" ht="15.75">
      <c r="AF1952" s="44"/>
      <c r="AG1952"/>
    </row>
    <row r="1953" spans="32:33" ht="15.75">
      <c r="AF1953" s="44"/>
      <c r="AG1953"/>
    </row>
    <row r="1954" spans="32:33" ht="15.75">
      <c r="AF1954" s="44"/>
      <c r="AG1954"/>
    </row>
    <row r="1955" spans="32:33" ht="15.75">
      <c r="AF1955" s="44"/>
      <c r="AG1955"/>
    </row>
    <row r="1956" spans="32:33" ht="15.75">
      <c r="AF1956" s="44"/>
      <c r="AG1956"/>
    </row>
    <row r="1957" spans="32:33" ht="15.75">
      <c r="AF1957" s="44"/>
      <c r="AG1957"/>
    </row>
    <row r="1958" spans="32:33" ht="15.75">
      <c r="AF1958" s="44"/>
      <c r="AG1958"/>
    </row>
    <row r="1959" spans="32:33" ht="15.75">
      <c r="AF1959" s="44"/>
      <c r="AG1959"/>
    </row>
    <row r="1960" spans="32:33" ht="15.75">
      <c r="AF1960" s="44"/>
      <c r="AG1960"/>
    </row>
    <row r="1961" spans="32:33" ht="15.75">
      <c r="AF1961" s="44"/>
      <c r="AG1961"/>
    </row>
    <row r="1962" spans="32:33" ht="15.75">
      <c r="AF1962" s="44"/>
      <c r="AG1962"/>
    </row>
    <row r="1963" spans="32:33" ht="15.75">
      <c r="AF1963" s="44"/>
      <c r="AG1963"/>
    </row>
    <row r="1964" spans="32:33" ht="15.75">
      <c r="AF1964" s="44"/>
      <c r="AG1964"/>
    </row>
    <row r="1965" spans="32:33" ht="15.75">
      <c r="AF1965" s="44"/>
      <c r="AG1965"/>
    </row>
    <row r="1966" spans="32:33" ht="15.75">
      <c r="AF1966" s="44"/>
      <c r="AG1966"/>
    </row>
    <row r="1967" spans="32:33" ht="15.75">
      <c r="AF1967" s="44"/>
      <c r="AG1967"/>
    </row>
    <row r="1968" spans="32:33" ht="15.75">
      <c r="AF1968" s="44"/>
      <c r="AG1968"/>
    </row>
    <row r="1969" spans="32:33" ht="15.75">
      <c r="AF1969" s="44"/>
      <c r="AG1969"/>
    </row>
    <row r="1970" spans="32:33" ht="15.75">
      <c r="AF1970" s="44"/>
      <c r="AG1970"/>
    </row>
    <row r="1971" spans="32:33" ht="15.75">
      <c r="AF1971" s="44"/>
      <c r="AG1971"/>
    </row>
    <row r="1972" spans="32:33" ht="15.75">
      <c r="AF1972" s="44"/>
      <c r="AG1972"/>
    </row>
    <row r="1973" spans="32:33" ht="15.75">
      <c r="AF1973" s="44"/>
      <c r="AG1973"/>
    </row>
    <row r="1974" spans="32:33" ht="15.75">
      <c r="AF1974" s="44"/>
      <c r="AG1974"/>
    </row>
    <row r="1975" spans="32:33" ht="15.75">
      <c r="AF1975" s="44"/>
      <c r="AG1975"/>
    </row>
    <row r="1976" spans="32:33" ht="15.75">
      <c r="AF1976" s="44"/>
      <c r="AG1976"/>
    </row>
    <row r="1977" spans="32:33" ht="15.75">
      <c r="AF1977" s="44"/>
      <c r="AG1977"/>
    </row>
    <row r="1978" spans="32:33" ht="15.75">
      <c r="AF1978" s="44"/>
      <c r="AG1978"/>
    </row>
    <row r="1979" spans="32:33" ht="15.75">
      <c r="AF1979" s="44"/>
      <c r="AG1979"/>
    </row>
    <row r="1980" spans="32:33" ht="15.75">
      <c r="AF1980" s="44"/>
      <c r="AG1980"/>
    </row>
    <row r="1981" spans="32:33" ht="15.75">
      <c r="AF1981" s="44"/>
      <c r="AG1981"/>
    </row>
    <row r="1982" spans="32:33" ht="15.75">
      <c r="AF1982" s="44"/>
      <c r="AG1982"/>
    </row>
    <row r="1983" spans="32:33" ht="15.75">
      <c r="AF1983" s="44"/>
      <c r="AG1983"/>
    </row>
    <row r="1984" spans="32:33" ht="15.75">
      <c r="AF1984" s="44"/>
      <c r="AG1984"/>
    </row>
    <row r="1985" spans="32:33" ht="15.75">
      <c r="AF1985" s="44"/>
      <c r="AG1985"/>
    </row>
    <row r="1986" spans="32:33" ht="15.75">
      <c r="AF1986" s="44"/>
      <c r="AG1986"/>
    </row>
    <row r="1987" spans="32:33" ht="15.75">
      <c r="AF1987" s="44"/>
      <c r="AG1987"/>
    </row>
    <row r="1988" spans="32:33" ht="15.75">
      <c r="AF1988" s="44"/>
      <c r="AG1988"/>
    </row>
    <row r="1989" spans="32:33" ht="15.75">
      <c r="AF1989" s="44"/>
      <c r="AG1989"/>
    </row>
    <row r="1990" spans="32:33" ht="15.75">
      <c r="AF1990" s="44"/>
      <c r="AG1990"/>
    </row>
    <row r="1991" spans="32:33" ht="15.75">
      <c r="AF1991" s="44"/>
      <c r="AG1991"/>
    </row>
    <row r="1992" spans="32:33" ht="15.75">
      <c r="AF1992" s="44"/>
      <c r="AG1992"/>
    </row>
    <row r="1993" spans="32:33" ht="15.75">
      <c r="AF1993" s="44"/>
      <c r="AG1993"/>
    </row>
    <row r="1994" spans="32:33" ht="15.75">
      <c r="AF1994" s="44"/>
      <c r="AG1994"/>
    </row>
    <row r="1995" spans="32:33" ht="15.75">
      <c r="AF1995" s="44"/>
      <c r="AG1995"/>
    </row>
    <row r="1996" spans="32:33" ht="15.75">
      <c r="AF1996" s="44"/>
      <c r="AG1996"/>
    </row>
    <row r="1997" spans="32:33" ht="15.75">
      <c r="AF1997" s="44"/>
      <c r="AG1997"/>
    </row>
    <row r="1998" spans="32:33" ht="15.75">
      <c r="AF1998" s="44"/>
      <c r="AG1998"/>
    </row>
    <row r="1999" spans="32:33" ht="15.75">
      <c r="AF1999" s="44"/>
      <c r="AG1999"/>
    </row>
    <row r="2000" spans="32:33" ht="15.75">
      <c r="AF2000" s="44"/>
      <c r="AG2000"/>
    </row>
    <row r="2001" spans="32:33" ht="15.75">
      <c r="AF2001" s="44"/>
      <c r="AG2001"/>
    </row>
    <row r="2002" spans="32:33" ht="15.75">
      <c r="AF2002" s="44"/>
      <c r="AG2002"/>
    </row>
    <row r="2003" spans="32:33" ht="15.75">
      <c r="AF2003" s="44"/>
      <c r="AG2003"/>
    </row>
    <row r="2004" spans="32:33" ht="15.75">
      <c r="AF2004" s="44"/>
      <c r="AG2004"/>
    </row>
    <row r="2005" spans="32:33" ht="15.75">
      <c r="AF2005" s="44"/>
      <c r="AG2005"/>
    </row>
    <row r="2006" spans="32:33" ht="15.75">
      <c r="AF2006" s="44"/>
      <c r="AG2006"/>
    </row>
    <row r="2007" spans="32:33" ht="15.75">
      <c r="AF2007" s="44"/>
      <c r="AG2007"/>
    </row>
    <row r="2008" spans="32:33" ht="15.75">
      <c r="AF2008" s="44"/>
      <c r="AG2008"/>
    </row>
    <row r="2009" spans="32:33" ht="15.75">
      <c r="AF2009" s="44"/>
      <c r="AG2009"/>
    </row>
    <row r="2010" spans="32:33" ht="15.75">
      <c r="AF2010" s="44"/>
      <c r="AG2010"/>
    </row>
    <row r="2011" spans="32:33" ht="15.75">
      <c r="AF2011" s="44"/>
      <c r="AG2011"/>
    </row>
    <row r="2012" spans="32:33" ht="15.75">
      <c r="AF2012" s="44"/>
      <c r="AG2012"/>
    </row>
    <row r="2013" spans="32:33" ht="15.75">
      <c r="AF2013" s="44"/>
      <c r="AG2013"/>
    </row>
    <row r="2014" spans="32:33" ht="15.75">
      <c r="AF2014" s="44"/>
      <c r="AG2014"/>
    </row>
    <row r="2015" spans="32:33" ht="15.75">
      <c r="AF2015" s="44"/>
      <c r="AG2015"/>
    </row>
    <row r="2016" spans="32:33" ht="15.75">
      <c r="AF2016" s="44"/>
      <c r="AG2016"/>
    </row>
    <row r="2017" spans="32:33" ht="15.75">
      <c r="AF2017" s="44"/>
      <c r="AG2017"/>
    </row>
    <row r="2018" spans="32:33" ht="15.75">
      <c r="AF2018" s="44"/>
      <c r="AG2018"/>
    </row>
    <row r="2019" spans="32:33" ht="15.75">
      <c r="AF2019" s="44"/>
      <c r="AG2019"/>
    </row>
    <row r="2020" spans="32:33" ht="15.75">
      <c r="AF2020" s="44"/>
      <c r="AG2020"/>
    </row>
    <row r="2021" spans="32:33" ht="15.75">
      <c r="AF2021" s="44"/>
      <c r="AG2021"/>
    </row>
    <row r="2022" spans="32:33" ht="15.75">
      <c r="AF2022" s="44"/>
      <c r="AG2022"/>
    </row>
    <row r="2023" spans="32:33" ht="15.75">
      <c r="AF2023" s="44"/>
      <c r="AG2023"/>
    </row>
    <row r="2024" spans="32:33" ht="15.75">
      <c r="AF2024" s="44"/>
      <c r="AG2024"/>
    </row>
    <row r="2025" spans="32:33" ht="15.75">
      <c r="AF2025" s="44"/>
      <c r="AG2025"/>
    </row>
    <row r="2026" spans="32:33" ht="15.75">
      <c r="AF2026" s="44"/>
      <c r="AG2026"/>
    </row>
    <row r="2027" spans="32:33" ht="15.75">
      <c r="AF2027" s="44"/>
      <c r="AG2027"/>
    </row>
    <row r="2028" spans="32:33" ht="15.75">
      <c r="AF2028" s="44"/>
      <c r="AG2028"/>
    </row>
    <row r="2029" spans="32:33" ht="15.75">
      <c r="AF2029" s="44"/>
      <c r="AG2029"/>
    </row>
    <row r="2030" spans="32:33" ht="15.75">
      <c r="AF2030" s="44"/>
      <c r="AG2030"/>
    </row>
    <row r="2031" spans="32:33" ht="15.75">
      <c r="AF2031" s="44"/>
      <c r="AG2031"/>
    </row>
    <row r="2032" spans="32:33" ht="15.75">
      <c r="AF2032" s="44"/>
      <c r="AG2032"/>
    </row>
    <row r="2033" spans="32:33" ht="15.75">
      <c r="AF2033" s="44"/>
      <c r="AG2033"/>
    </row>
    <row r="2034" spans="32:33" ht="15.75">
      <c r="AF2034" s="44"/>
      <c r="AG2034"/>
    </row>
    <row r="2035" spans="32:33" ht="15.75">
      <c r="AF2035" s="44"/>
      <c r="AG2035"/>
    </row>
    <row r="2036" spans="32:33" ht="15.75">
      <c r="AF2036" s="44"/>
      <c r="AG2036"/>
    </row>
    <row r="2037" spans="32:33" ht="15.75">
      <c r="AF2037" s="44"/>
      <c r="AG2037"/>
    </row>
    <row r="2038" spans="32:33" ht="15.75">
      <c r="AF2038" s="44"/>
      <c r="AG2038"/>
    </row>
    <row r="2039" spans="32:33" ht="15.75">
      <c r="AF2039" s="44"/>
      <c r="AG2039"/>
    </row>
    <row r="2040" spans="32:33" ht="15.75">
      <c r="AF2040" s="44"/>
      <c r="AG2040"/>
    </row>
    <row r="2041" spans="32:33" ht="15.75">
      <c r="AF2041" s="44"/>
      <c r="AG2041"/>
    </row>
    <row r="2042" spans="32:33" ht="15.75">
      <c r="AF2042" s="44"/>
      <c r="AG2042"/>
    </row>
    <row r="2043" spans="32:33" ht="15.75">
      <c r="AF2043" s="44"/>
      <c r="AG2043"/>
    </row>
    <row r="2044" spans="32:33" ht="15.75">
      <c r="AF2044" s="44"/>
      <c r="AG2044"/>
    </row>
    <row r="2045" spans="32:33" ht="15.75">
      <c r="AF2045" s="44"/>
      <c r="AG2045"/>
    </row>
    <row r="2046" spans="32:33" ht="15.75">
      <c r="AF2046" s="44"/>
      <c r="AG2046"/>
    </row>
    <row r="2047" spans="32:33" ht="15.75">
      <c r="AF2047" s="44"/>
      <c r="AG2047"/>
    </row>
    <row r="2048" spans="32:33" ht="15.75">
      <c r="AF2048" s="44"/>
      <c r="AG2048"/>
    </row>
    <row r="2049" spans="32:33" ht="15.75">
      <c r="AF2049" s="44"/>
      <c r="AG2049"/>
    </row>
    <row r="2050" spans="32:33" ht="15.75">
      <c r="AF2050" s="44"/>
      <c r="AG2050"/>
    </row>
    <row r="2051" spans="32:33" ht="15.75">
      <c r="AF2051" s="44"/>
      <c r="AG2051"/>
    </row>
    <row r="2052" spans="32:33" ht="15.75">
      <c r="AF2052" s="44"/>
      <c r="AG2052"/>
    </row>
    <row r="2053" spans="32:33" ht="15.75">
      <c r="AF2053" s="44"/>
      <c r="AG2053"/>
    </row>
    <row r="2054" spans="32:33" ht="15.75">
      <c r="AF2054" s="44"/>
      <c r="AG2054"/>
    </row>
    <row r="2055" spans="32:33" ht="15.75">
      <c r="AF2055" s="44"/>
      <c r="AG2055"/>
    </row>
    <row r="2056" spans="32:33" ht="15.75">
      <c r="AF2056" s="44"/>
      <c r="AG2056"/>
    </row>
    <row r="2057" spans="32:33" ht="15.75">
      <c r="AF2057" s="44"/>
      <c r="AG2057"/>
    </row>
    <row r="2058" spans="32:33" ht="15.75">
      <c r="AF2058" s="44"/>
      <c r="AG2058"/>
    </row>
    <row r="2059" spans="32:33" ht="15.75">
      <c r="AF2059" s="44"/>
      <c r="AG2059"/>
    </row>
    <row r="2060" spans="32:33" ht="15.75">
      <c r="AF2060" s="44"/>
      <c r="AG2060"/>
    </row>
    <row r="2061" spans="32:33" ht="15.75">
      <c r="AF2061" s="44"/>
      <c r="AG2061"/>
    </row>
    <row r="2062" spans="32:33" ht="15.75">
      <c r="AF2062" s="44"/>
      <c r="AG2062"/>
    </row>
    <row r="2063" spans="32:33" ht="15.75">
      <c r="AF2063" s="44"/>
      <c r="AG2063"/>
    </row>
    <row r="2064" spans="32:33" ht="15.75">
      <c r="AF2064" s="44"/>
      <c r="AG2064"/>
    </row>
    <row r="2065" spans="32:33" ht="15.75">
      <c r="AF2065" s="44"/>
      <c r="AG2065"/>
    </row>
    <row r="2066" spans="32:33" ht="15.75">
      <c r="AF2066" s="44"/>
      <c r="AG2066"/>
    </row>
    <row r="2067" spans="32:33" ht="15.75">
      <c r="AF2067" s="44"/>
      <c r="AG2067"/>
    </row>
    <row r="2068" spans="32:33" ht="15.75">
      <c r="AF2068" s="44"/>
      <c r="AG2068"/>
    </row>
    <row r="2069" spans="32:33" ht="15.75">
      <c r="AF2069" s="44"/>
      <c r="AG2069"/>
    </row>
    <row r="2070" spans="32:33" ht="15.75">
      <c r="AF2070" s="44"/>
      <c r="AG2070"/>
    </row>
    <row r="2071" spans="32:33" ht="15.75">
      <c r="AF2071" s="44"/>
      <c r="AG2071"/>
    </row>
    <row r="2072" spans="32:33" ht="15.75">
      <c r="AF2072" s="44"/>
      <c r="AG2072"/>
    </row>
    <row r="2073" spans="32:33" ht="15.75">
      <c r="AF2073" s="44"/>
      <c r="AG2073"/>
    </row>
    <row r="2074" spans="32:33" ht="15.75">
      <c r="AF2074" s="44"/>
      <c r="AG2074"/>
    </row>
    <row r="2075" spans="32:33" ht="15.75">
      <c r="AF2075" s="44"/>
      <c r="AG2075"/>
    </row>
    <row r="2076" spans="32:33" ht="15.75">
      <c r="AF2076" s="44"/>
      <c r="AG2076"/>
    </row>
    <row r="2077" spans="32:33" ht="15.75">
      <c r="AF2077" s="44"/>
      <c r="AG2077"/>
    </row>
    <row r="2078" spans="32:33" ht="15.75">
      <c r="AF2078" s="44"/>
      <c r="AG2078"/>
    </row>
    <row r="2079" spans="32:33" ht="15.75">
      <c r="AF2079" s="44"/>
      <c r="AG2079"/>
    </row>
    <row r="2080" spans="32:33" ht="15.75">
      <c r="AF2080" s="44"/>
      <c r="AG2080"/>
    </row>
    <row r="2081" spans="32:33" ht="15.75">
      <c r="AF2081" s="44"/>
      <c r="AG2081"/>
    </row>
    <row r="2082" spans="32:33" ht="15.75">
      <c r="AF2082" s="44"/>
      <c r="AG2082"/>
    </row>
    <row r="2083" spans="32:33" ht="15.75">
      <c r="AF2083" s="44"/>
      <c r="AG2083"/>
    </row>
    <row r="2084" spans="32:33" ht="15.75">
      <c r="AF2084" s="44"/>
      <c r="AG2084"/>
    </row>
    <row r="2085" spans="32:33" ht="15.75">
      <c r="AF2085" s="44"/>
      <c r="AG2085"/>
    </row>
    <row r="2086" spans="32:33" ht="15.75">
      <c r="AF2086" s="44"/>
      <c r="AG2086"/>
    </row>
    <row r="2087" spans="32:33" ht="15.75">
      <c r="AF2087" s="44"/>
      <c r="AG2087"/>
    </row>
    <row r="2088" spans="32:33" ht="15.75">
      <c r="AF2088" s="44"/>
      <c r="AG2088"/>
    </row>
    <row r="2089" spans="32:33" ht="15.75">
      <c r="AF2089" s="44"/>
      <c r="AG2089"/>
    </row>
    <row r="2090" spans="32:33" ht="15.75">
      <c r="AF2090" s="44"/>
      <c r="AG2090"/>
    </row>
    <row r="2091" spans="32:33" ht="15.75">
      <c r="AF2091" s="44"/>
      <c r="AG2091"/>
    </row>
    <row r="2092" spans="32:33" ht="15.75">
      <c r="AF2092" s="44"/>
      <c r="AG2092"/>
    </row>
    <row r="2093" spans="32:33" ht="15.75">
      <c r="AF2093" s="44"/>
      <c r="AG2093"/>
    </row>
    <row r="2094" spans="32:33" ht="15.75">
      <c r="AF2094" s="44"/>
      <c r="AG2094"/>
    </row>
    <row r="2095" spans="32:33" ht="15.75">
      <c r="AF2095" s="44"/>
      <c r="AG2095"/>
    </row>
    <row r="2096" spans="32:33" ht="15.75">
      <c r="AF2096" s="44"/>
      <c r="AG2096"/>
    </row>
    <row r="2097" spans="32:33" ht="15.75">
      <c r="AF2097" s="44"/>
      <c r="AG2097"/>
    </row>
    <row r="2098" spans="32:33" ht="15.75">
      <c r="AF2098" s="44"/>
      <c r="AG2098"/>
    </row>
    <row r="2099" spans="32:33" ht="15.75">
      <c r="AF2099" s="44"/>
      <c r="AG2099"/>
    </row>
    <row r="2100" spans="32:33" ht="15.75">
      <c r="AF2100" s="44"/>
      <c r="AG2100"/>
    </row>
    <row r="2101" spans="32:33" ht="15.75">
      <c r="AF2101" s="44"/>
      <c r="AG2101"/>
    </row>
    <row r="2102" spans="32:33" ht="15.75">
      <c r="AF2102" s="44"/>
      <c r="AG2102"/>
    </row>
    <row r="2103" spans="32:33" ht="15.75">
      <c r="AF2103" s="44"/>
      <c r="AG2103"/>
    </row>
    <row r="2104" spans="32:33" ht="15.75">
      <c r="AF2104" s="44"/>
      <c r="AG2104"/>
    </row>
    <row r="2105" spans="32:33" ht="15.75">
      <c r="AF2105" s="44"/>
      <c r="AG2105"/>
    </row>
    <row r="2106" spans="32:33" ht="15.75">
      <c r="AF2106" s="44"/>
      <c r="AG2106"/>
    </row>
    <row r="2107" spans="32:33" ht="15.75">
      <c r="AF2107" s="44"/>
      <c r="AG2107"/>
    </row>
    <row r="2108" spans="32:33" ht="15.75">
      <c r="AF2108" s="44"/>
      <c r="AG2108"/>
    </row>
    <row r="2109" spans="32:33" ht="15.75">
      <c r="AF2109" s="44"/>
      <c r="AG2109"/>
    </row>
    <row r="2110" spans="32:33" ht="15.75">
      <c r="AF2110" s="44"/>
      <c r="AG2110"/>
    </row>
    <row r="2111" spans="32:33" ht="15.75">
      <c r="AF2111" s="44"/>
      <c r="AG2111"/>
    </row>
    <row r="2112" spans="32:33" ht="15.75">
      <c r="AF2112" s="44"/>
      <c r="AG2112"/>
    </row>
    <row r="2113" spans="32:33" ht="15.75">
      <c r="AF2113" s="44"/>
      <c r="AG2113"/>
    </row>
    <row r="2114" spans="32:33" ht="15.75">
      <c r="AF2114" s="44"/>
      <c r="AG2114"/>
    </row>
    <row r="2115" spans="32:33" ht="15.75">
      <c r="AF2115" s="44"/>
      <c r="AG2115"/>
    </row>
    <row r="2116" spans="32:33" ht="15.75">
      <c r="AF2116" s="44"/>
      <c r="AG2116"/>
    </row>
    <row r="2117" spans="32:33" ht="15.75">
      <c r="AF2117" s="44"/>
      <c r="AG2117"/>
    </row>
    <row r="2118" spans="32:33" ht="15.75">
      <c r="AF2118" s="44"/>
      <c r="AG2118"/>
    </row>
    <row r="2119" spans="32:33" ht="15.75">
      <c r="AF2119" s="44"/>
      <c r="AG2119"/>
    </row>
    <row r="2120" spans="32:33" ht="15.75">
      <c r="AF2120" s="44"/>
      <c r="AG2120"/>
    </row>
    <row r="2121" spans="32:33" ht="15.75">
      <c r="AF2121" s="44"/>
      <c r="AG2121"/>
    </row>
    <row r="2122" spans="32:33" ht="15.75">
      <c r="AF2122" s="44"/>
      <c r="AG2122"/>
    </row>
    <row r="2123" spans="32:33" ht="15.75">
      <c r="AF2123" s="44"/>
      <c r="AG2123"/>
    </row>
    <row r="2124" spans="32:33" ht="15.75">
      <c r="AF2124" s="44"/>
      <c r="AG2124"/>
    </row>
    <row r="2125" spans="32:33" ht="15.75">
      <c r="AF2125" s="44"/>
      <c r="AG2125"/>
    </row>
    <row r="2126" spans="32:33" ht="15.75">
      <c r="AF2126" s="44"/>
      <c r="AG2126"/>
    </row>
    <row r="2127" spans="32:33" ht="15.75">
      <c r="AF2127" s="44"/>
      <c r="AG2127"/>
    </row>
    <row r="2128" spans="32:33" ht="15.75">
      <c r="AF2128" s="44"/>
      <c r="AG2128"/>
    </row>
    <row r="2129" spans="32:33" ht="15.75">
      <c r="AF2129" s="44"/>
      <c r="AG2129"/>
    </row>
    <row r="2130" spans="32:33" ht="15.75">
      <c r="AF2130" s="44"/>
      <c r="AG2130"/>
    </row>
    <row r="2131" spans="32:33" ht="15.75">
      <c r="AF2131" s="44"/>
      <c r="AG2131"/>
    </row>
    <row r="2132" spans="32:33" ht="15.75">
      <c r="AF2132" s="44"/>
      <c r="AG2132"/>
    </row>
    <row r="2133" spans="32:33" ht="15.75">
      <c r="AF2133" s="44"/>
      <c r="AG2133"/>
    </row>
    <row r="2134" spans="32:33" ht="15.75">
      <c r="AF2134" s="44"/>
      <c r="AG2134"/>
    </row>
    <row r="2135" spans="32:33" ht="15.75">
      <c r="AF2135" s="44"/>
      <c r="AG2135"/>
    </row>
    <row r="2136" spans="32:33" ht="15.75">
      <c r="AF2136" s="44"/>
      <c r="AG2136"/>
    </row>
    <row r="2137" spans="32:33" ht="15.75">
      <c r="AF2137" s="44"/>
      <c r="AG2137"/>
    </row>
    <row r="2138" spans="32:33" ht="15.75">
      <c r="AF2138" s="44"/>
      <c r="AG2138"/>
    </row>
    <row r="2139" spans="32:33" ht="15.75">
      <c r="AF2139" s="44"/>
      <c r="AG2139"/>
    </row>
    <row r="2140" spans="32:33" ht="15.75">
      <c r="AF2140" s="44"/>
      <c r="AG2140"/>
    </row>
    <row r="2141" spans="32:33" ht="15.75">
      <c r="AF2141" s="44"/>
      <c r="AG2141"/>
    </row>
    <row r="2142" spans="32:33" ht="15.75">
      <c r="AF2142" s="44"/>
      <c r="AG2142"/>
    </row>
    <row r="2143" spans="32:33" ht="15.75">
      <c r="AF2143" s="44"/>
      <c r="AG2143"/>
    </row>
    <row r="2144" spans="32:33" ht="15.75">
      <c r="AF2144" s="44"/>
      <c r="AG2144"/>
    </row>
    <row r="2145" spans="32:33" ht="15.75">
      <c r="AF2145" s="44"/>
      <c r="AG2145"/>
    </row>
    <row r="2146" spans="32:33" ht="15.75">
      <c r="AF2146" s="44"/>
      <c r="AG2146"/>
    </row>
    <row r="2147" spans="32:33" ht="15.75">
      <c r="AF2147" s="44"/>
      <c r="AG2147"/>
    </row>
    <row r="2148" spans="32:33" ht="15.75">
      <c r="AF2148" s="44"/>
      <c r="AG2148"/>
    </row>
    <row r="2149" spans="32:33" ht="15.75">
      <c r="AF2149" s="44"/>
      <c r="AG2149"/>
    </row>
    <row r="2150" spans="32:33" ht="15.75">
      <c r="AF2150" s="44"/>
      <c r="AG2150"/>
    </row>
    <row r="2151" spans="32:33" ht="15.75">
      <c r="AF2151" s="44"/>
      <c r="AG2151"/>
    </row>
    <row r="2152" spans="32:33" ht="15.75">
      <c r="AF2152" s="44"/>
      <c r="AG2152"/>
    </row>
    <row r="2153" spans="32:33" ht="15.75">
      <c r="AF2153" s="44"/>
      <c r="AG2153"/>
    </row>
    <row r="2154" spans="32:33" ht="15.75">
      <c r="AF2154" s="44"/>
      <c r="AG2154"/>
    </row>
    <row r="2155" spans="32:33" ht="15.75">
      <c r="AF2155" s="44"/>
      <c r="AG2155"/>
    </row>
    <row r="2156" spans="32:33" ht="15.75">
      <c r="AF2156" s="44"/>
      <c r="AG2156"/>
    </row>
    <row r="2157" spans="32:33" ht="15.75">
      <c r="AF2157" s="44"/>
      <c r="AG2157"/>
    </row>
    <row r="2158" spans="32:33" ht="15.75">
      <c r="AF2158" s="44"/>
      <c r="AG2158"/>
    </row>
    <row r="2159" spans="32:33" ht="15.75">
      <c r="AF2159" s="44"/>
      <c r="AG2159"/>
    </row>
    <row r="2160" spans="32:33" ht="15.75">
      <c r="AF2160" s="44"/>
      <c r="AG2160"/>
    </row>
    <row r="2161" spans="32:33" ht="15.75">
      <c r="AF2161" s="44"/>
      <c r="AG2161"/>
    </row>
    <row r="2162" spans="32:33" ht="15.75">
      <c r="AF2162" s="44"/>
      <c r="AG2162"/>
    </row>
    <row r="2163" spans="32:33" ht="15.75">
      <c r="AF2163" s="44"/>
      <c r="AG2163"/>
    </row>
    <row r="2164" spans="32:33" ht="15.75">
      <c r="AF2164" s="44"/>
      <c r="AG2164"/>
    </row>
    <row r="2165" spans="32:33" ht="15.75">
      <c r="AF2165" s="44"/>
      <c r="AG2165"/>
    </row>
    <row r="2166" spans="32:33" ht="15.75">
      <c r="AF2166" s="44"/>
      <c r="AG2166"/>
    </row>
    <row r="2167" spans="32:33" ht="15.75">
      <c r="AF2167" s="44"/>
      <c r="AG2167"/>
    </row>
    <row r="2168" spans="32:33" ht="15.75">
      <c r="AF2168" s="44"/>
      <c r="AG2168"/>
    </row>
    <row r="2169" spans="32:33" ht="15.75">
      <c r="AF2169" s="44"/>
      <c r="AG2169"/>
    </row>
    <row r="2170" spans="32:33" ht="15.75">
      <c r="AF2170" s="44"/>
      <c r="AG2170"/>
    </row>
    <row r="2171" spans="32:33" ht="15.75">
      <c r="AF2171" s="44"/>
      <c r="AG2171"/>
    </row>
    <row r="2172" spans="32:33" ht="15.75">
      <c r="AF2172" s="44"/>
      <c r="AG2172"/>
    </row>
    <row r="2173" spans="32:33" ht="15.75">
      <c r="AF2173" s="44"/>
      <c r="AG2173"/>
    </row>
    <row r="2174" spans="32:33" ht="15.75">
      <c r="AF2174" s="44"/>
      <c r="AG2174"/>
    </row>
    <row r="2175" spans="32:33" ht="15.75">
      <c r="AF2175" s="44"/>
      <c r="AG2175"/>
    </row>
    <row r="2176" spans="32:33" ht="15.75">
      <c r="AF2176" s="44"/>
      <c r="AG2176"/>
    </row>
    <row r="2177" spans="32:33" ht="15.75">
      <c r="AF2177" s="44"/>
      <c r="AG2177"/>
    </row>
    <row r="2178" spans="32:33" ht="15.75">
      <c r="AF2178" s="44"/>
      <c r="AG2178"/>
    </row>
    <row r="2179" spans="32:33" ht="15.75">
      <c r="AF2179" s="44"/>
      <c r="AG2179"/>
    </row>
    <row r="2180" spans="32:33" ht="15.75">
      <c r="AF2180" s="44"/>
      <c r="AG2180"/>
    </row>
    <row r="2181" spans="32:33" ht="15.75">
      <c r="AF2181" s="44"/>
      <c r="AG2181"/>
    </row>
    <row r="2182" spans="32:33" ht="15.75">
      <c r="AF2182" s="44"/>
      <c r="AG2182"/>
    </row>
    <row r="2183" spans="32:33" ht="15.75">
      <c r="AF2183" s="44"/>
      <c r="AG2183"/>
    </row>
    <row r="2184" spans="32:33" ht="15.75">
      <c r="AF2184" s="44"/>
      <c r="AG2184"/>
    </row>
    <row r="2185" spans="32:33" ht="15.75">
      <c r="AF2185" s="44"/>
      <c r="AG2185"/>
    </row>
    <row r="2186" spans="32:33" ht="15.75">
      <c r="AF2186" s="44"/>
      <c r="AG2186"/>
    </row>
    <row r="2187" spans="32:33" ht="15.75">
      <c r="AF2187" s="44"/>
      <c r="AG2187"/>
    </row>
    <row r="2188" spans="32:33" ht="15.75">
      <c r="AF2188" s="44"/>
      <c r="AG2188"/>
    </row>
    <row r="2189" spans="32:33" ht="15.75">
      <c r="AF2189" s="44"/>
      <c r="AG2189"/>
    </row>
    <row r="2190" spans="32:33" ht="15.75">
      <c r="AF2190" s="44"/>
      <c r="AG2190"/>
    </row>
    <row r="2191" spans="32:33" ht="15.75">
      <c r="AF2191" s="44"/>
      <c r="AG2191"/>
    </row>
    <row r="2192" spans="32:33" ht="15.75">
      <c r="AF2192" s="44"/>
      <c r="AG2192"/>
    </row>
    <row r="2193" spans="32:33" ht="15.75">
      <c r="AF2193" s="44"/>
      <c r="AG2193"/>
    </row>
    <row r="2194" spans="32:33" ht="15.75">
      <c r="AF2194" s="44"/>
      <c r="AG2194"/>
    </row>
    <row r="2195" spans="32:33" ht="15.75">
      <c r="AF2195" s="44"/>
      <c r="AG2195"/>
    </row>
    <row r="2196" spans="32:33" ht="15.75">
      <c r="AF2196" s="44"/>
      <c r="AG2196"/>
    </row>
    <row r="2197" spans="32:33" ht="15.75">
      <c r="AF2197" s="44"/>
      <c r="AG2197"/>
    </row>
    <row r="2198" spans="32:33" ht="15.75">
      <c r="AF2198" s="44"/>
      <c r="AG2198"/>
    </row>
    <row r="2199" spans="32:33" ht="15.75">
      <c r="AF2199" s="44"/>
      <c r="AG2199"/>
    </row>
    <row r="2200" spans="32:33" ht="15.75">
      <c r="AF2200" s="44"/>
      <c r="AG2200"/>
    </row>
    <row r="2201" spans="32:33" ht="15.75">
      <c r="AF2201" s="44"/>
      <c r="AG2201"/>
    </row>
    <row r="2202" spans="32:33" ht="15.75">
      <c r="AF2202" s="44"/>
      <c r="AG2202"/>
    </row>
    <row r="2203" spans="32:33" ht="15.75">
      <c r="AF2203" s="44"/>
      <c r="AG2203"/>
    </row>
    <row r="2204" spans="32:33" ht="15.75">
      <c r="AF2204" s="44"/>
      <c r="AG2204"/>
    </row>
    <row r="2205" spans="32:33" ht="15.75">
      <c r="AF2205" s="44"/>
      <c r="AG2205"/>
    </row>
    <row r="2206" spans="32:33" ht="15.75">
      <c r="AF2206" s="44"/>
      <c r="AG2206"/>
    </row>
    <row r="2207" spans="32:33" ht="15.75">
      <c r="AF2207" s="44"/>
      <c r="AG2207"/>
    </row>
    <row r="2208" spans="32:33" ht="15.75">
      <c r="AF2208" s="44"/>
      <c r="AG2208"/>
    </row>
    <row r="2209" spans="32:33" ht="15.75">
      <c r="AF2209" s="44"/>
      <c r="AG2209"/>
    </row>
    <row r="2210" spans="32:33" ht="15.75">
      <c r="AF2210" s="44"/>
      <c r="AG2210"/>
    </row>
    <row r="2211" spans="32:33" ht="15.75">
      <c r="AF2211" s="44"/>
      <c r="AG2211"/>
    </row>
    <row r="2212" spans="32:33" ht="15.75">
      <c r="AF2212" s="44"/>
      <c r="AG2212"/>
    </row>
    <row r="2213" spans="32:33" ht="15.75">
      <c r="AF2213" s="44"/>
      <c r="AG2213"/>
    </row>
    <row r="2214" spans="32:33" ht="15.75">
      <c r="AF2214" s="44"/>
      <c r="AG2214"/>
    </row>
    <row r="2215" spans="32:33" ht="15.75">
      <c r="AF2215" s="44"/>
      <c r="AG2215"/>
    </row>
    <row r="2216" spans="32:33" ht="15.75">
      <c r="AF2216" s="44"/>
      <c r="AG2216"/>
    </row>
    <row r="2217" spans="32:33" ht="15.75">
      <c r="AF2217" s="44"/>
      <c r="AG2217"/>
    </row>
    <row r="2218" spans="32:33" ht="15.75">
      <c r="AF2218" s="44"/>
      <c r="AG2218"/>
    </row>
    <row r="2219" spans="32:33" ht="15.75">
      <c r="AF2219" s="44"/>
      <c r="AG2219"/>
    </row>
    <row r="2220" spans="32:33" ht="15.75">
      <c r="AF2220" s="44"/>
      <c r="AG2220"/>
    </row>
    <row r="2221" spans="32:33" ht="15.75">
      <c r="AF2221" s="44"/>
      <c r="AG2221"/>
    </row>
    <row r="2222" spans="32:33" ht="15.75">
      <c r="AF2222" s="44"/>
      <c r="AG2222"/>
    </row>
    <row r="2223" spans="32:33" ht="15.75">
      <c r="AF2223" s="44"/>
      <c r="AG2223"/>
    </row>
    <row r="2224" spans="32:33" ht="15.75">
      <c r="AF2224" s="44"/>
      <c r="AG2224"/>
    </row>
    <row r="2225" spans="32:33" ht="15.75">
      <c r="AF2225" s="44"/>
      <c r="AG2225"/>
    </row>
    <row r="2226" spans="32:33" ht="15.75">
      <c r="AF2226" s="44"/>
      <c r="AG2226"/>
    </row>
    <row r="2227" spans="32:33" ht="15.75">
      <c r="AF2227" s="44"/>
      <c r="AG2227"/>
    </row>
    <row r="2228" spans="32:33" ht="15.75">
      <c r="AF2228" s="44"/>
      <c r="AG2228"/>
    </row>
    <row r="2229" spans="32:33" ht="15.75">
      <c r="AF2229" s="44"/>
      <c r="AG2229"/>
    </row>
    <row r="2230" spans="32:33" ht="15.75">
      <c r="AF2230" s="44"/>
      <c r="AG2230"/>
    </row>
    <row r="2231" spans="32:33" ht="15.75">
      <c r="AF2231" s="44"/>
      <c r="AG2231"/>
    </row>
    <row r="2232" spans="32:33" ht="15.75">
      <c r="AF2232" s="44"/>
      <c r="AG2232"/>
    </row>
    <row r="2233" spans="32:33" ht="15.75">
      <c r="AF2233" s="44"/>
      <c r="AG2233"/>
    </row>
    <row r="2234" spans="32:33" ht="15.75">
      <c r="AF2234" s="44"/>
      <c r="AG2234"/>
    </row>
    <row r="2235" spans="32:33" ht="15.75">
      <c r="AF2235" s="44"/>
      <c r="AG2235"/>
    </row>
    <row r="2236" spans="32:33" ht="15.75">
      <c r="AF2236" s="44"/>
      <c r="AG2236"/>
    </row>
    <row r="2237" spans="32:33" ht="15.75">
      <c r="AF2237" s="44"/>
      <c r="AG2237"/>
    </row>
    <row r="2238" spans="32:33" ht="15.75">
      <c r="AF2238" s="44"/>
      <c r="AG2238"/>
    </row>
    <row r="2239" spans="32:33" ht="15.75">
      <c r="AF2239" s="44"/>
      <c r="AG2239"/>
    </row>
    <row r="2240" spans="32:33" ht="15.75">
      <c r="AF2240" s="44"/>
      <c r="AG2240"/>
    </row>
    <row r="2241" spans="32:33" ht="15.75">
      <c r="AF2241" s="44"/>
      <c r="AG2241"/>
    </row>
    <row r="2242" spans="32:33" ht="15.75">
      <c r="AF2242" s="44"/>
      <c r="AG2242"/>
    </row>
    <row r="2243" spans="32:33" ht="15.75">
      <c r="AF2243" s="44"/>
      <c r="AG2243"/>
    </row>
    <row r="2244" spans="32:33" ht="15.75">
      <c r="AF2244" s="44"/>
      <c r="AG2244"/>
    </row>
    <row r="2245" spans="32:33" ht="15.75">
      <c r="AF2245" s="44"/>
      <c r="AG2245"/>
    </row>
    <row r="2246" spans="32:33" ht="15.75">
      <c r="AF2246" s="44"/>
      <c r="AG2246"/>
    </row>
    <row r="2247" spans="32:33" ht="15.75">
      <c r="AF2247" s="44"/>
      <c r="AG2247"/>
    </row>
    <row r="2248" spans="32:33" ht="15.75">
      <c r="AF2248" s="44"/>
      <c r="AG2248"/>
    </row>
    <row r="2249" spans="32:33" ht="15.75">
      <c r="AF2249" s="44"/>
      <c r="AG2249"/>
    </row>
    <row r="2250" spans="32:33" ht="15.75">
      <c r="AF2250" s="44"/>
      <c r="AG2250"/>
    </row>
    <row r="2251" spans="32:33" ht="15.75">
      <c r="AF2251" s="44"/>
      <c r="AG2251"/>
    </row>
    <row r="2252" spans="32:33" ht="15.75">
      <c r="AF2252" s="44"/>
      <c r="AG2252"/>
    </row>
    <row r="2253" spans="32:33" ht="15.75">
      <c r="AF2253" s="44"/>
      <c r="AG2253"/>
    </row>
    <row r="2254" spans="32:33" ht="15.75">
      <c r="AF2254" s="44"/>
      <c r="AG2254"/>
    </row>
    <row r="2255" spans="32:33" ht="15.75">
      <c r="AF2255" s="44"/>
      <c r="AG2255"/>
    </row>
    <row r="2256" spans="32:33" ht="15.75">
      <c r="AF2256" s="44"/>
      <c r="AG2256"/>
    </row>
    <row r="2257" spans="32:33" ht="15.75">
      <c r="AF2257" s="44"/>
      <c r="AG2257"/>
    </row>
    <row r="2258" spans="32:33" ht="15.75">
      <c r="AF2258" s="44"/>
      <c r="AG2258"/>
    </row>
    <row r="2259" spans="32:33" ht="15.75">
      <c r="AF2259" s="44"/>
      <c r="AG2259"/>
    </row>
    <row r="2260" spans="32:33" ht="15.75">
      <c r="AF2260" s="44"/>
      <c r="AG2260"/>
    </row>
    <row r="2261" spans="32:33" ht="15.75">
      <c r="AF2261" s="44"/>
      <c r="AG2261"/>
    </row>
    <row r="2262" spans="32:33" ht="15.75">
      <c r="AF2262" s="44"/>
      <c r="AG2262"/>
    </row>
    <row r="2263" spans="32:33" ht="15.75">
      <c r="AF2263" s="44"/>
      <c r="AG2263"/>
    </row>
    <row r="2264" spans="32:33" ht="15.75">
      <c r="AF2264" s="44"/>
      <c r="AG2264"/>
    </row>
    <row r="2265" spans="32:33" ht="15.75">
      <c r="AF2265" s="44"/>
      <c r="AG2265"/>
    </row>
    <row r="2266" spans="32:33" ht="15.75">
      <c r="AF2266" s="44"/>
      <c r="AG2266"/>
    </row>
    <row r="2267" spans="32:33" ht="15.75">
      <c r="AF2267" s="44"/>
      <c r="AG2267"/>
    </row>
    <row r="2268" spans="32:33" ht="15.75">
      <c r="AF2268" s="44"/>
      <c r="AG2268"/>
    </row>
    <row r="2269" spans="32:33" ht="15.75">
      <c r="AF2269" s="44"/>
      <c r="AG2269"/>
    </row>
    <row r="2270" spans="32:33" ht="15.75">
      <c r="AF2270" s="44"/>
      <c r="AG2270"/>
    </row>
    <row r="2271" spans="32:33" ht="15.75">
      <c r="AF2271" s="44"/>
      <c r="AG2271"/>
    </row>
    <row r="2272" spans="32:33" ht="15.75">
      <c r="AF2272" s="44"/>
      <c r="AG2272"/>
    </row>
    <row r="2273" spans="32:33" ht="15.75">
      <c r="AF2273" s="44"/>
      <c r="AG2273"/>
    </row>
    <row r="2274" spans="32:33" ht="15.75">
      <c r="AF2274" s="44"/>
      <c r="AG2274"/>
    </row>
    <row r="2275" spans="32:33" ht="15.75">
      <c r="AF2275" s="44"/>
      <c r="AG2275"/>
    </row>
    <row r="2276" spans="32:33" ht="15.75">
      <c r="AF2276" s="44"/>
      <c r="AG2276"/>
    </row>
    <row r="2277" spans="32:33" ht="15.75">
      <c r="AF2277" s="44"/>
      <c r="AG2277"/>
    </row>
    <row r="2278" spans="32:33" ht="15.75">
      <c r="AF2278" s="44"/>
      <c r="AG2278"/>
    </row>
    <row r="2279" spans="32:33" ht="15.75">
      <c r="AF2279" s="44"/>
      <c r="AG2279"/>
    </row>
    <row r="2280" spans="32:33" ht="15.75">
      <c r="AF2280" s="44"/>
      <c r="AG2280"/>
    </row>
    <row r="2281" spans="32:33" ht="15.75">
      <c r="AF2281" s="44"/>
      <c r="AG2281"/>
    </row>
    <row r="2282" spans="32:33" ht="15.75">
      <c r="AF2282" s="44"/>
      <c r="AG2282"/>
    </row>
    <row r="2283" spans="32:33" ht="15.75">
      <c r="AF2283" s="44"/>
      <c r="AG2283"/>
    </row>
    <row r="2284" spans="32:33" ht="15.75">
      <c r="AF2284" s="44"/>
      <c r="AG2284"/>
    </row>
    <row r="2285" spans="32:33" ht="15.75">
      <c r="AF2285" s="44"/>
      <c r="AG2285"/>
    </row>
    <row r="2286" spans="32:33" ht="15.75">
      <c r="AF2286" s="44"/>
      <c r="AG2286"/>
    </row>
    <row r="2287" spans="32:33" ht="15.75">
      <c r="AF2287" s="44"/>
      <c r="AG2287"/>
    </row>
    <row r="2288" spans="32:33" ht="15.75">
      <c r="AF2288" s="44"/>
      <c r="AG2288"/>
    </row>
    <row r="2289" spans="32:33" ht="15.75">
      <c r="AF2289" s="44"/>
      <c r="AG2289"/>
    </row>
    <row r="2290" spans="32:33" ht="15.75">
      <c r="AF2290" s="44"/>
      <c r="AG2290"/>
    </row>
    <row r="2291" spans="32:33" ht="15.75">
      <c r="AF2291" s="44"/>
      <c r="AG2291"/>
    </row>
    <row r="2292" spans="32:33" ht="15.75">
      <c r="AF2292" s="44"/>
      <c r="AG2292"/>
    </row>
    <row r="2293" spans="32:33" ht="15.75">
      <c r="AF2293" s="44"/>
      <c r="AG2293"/>
    </row>
    <row r="2294" spans="32:33" ht="15.75">
      <c r="AF2294" s="44"/>
      <c r="AG2294"/>
    </row>
    <row r="2295" spans="32:33" ht="15.75">
      <c r="AF2295" s="44"/>
      <c r="AG2295"/>
    </row>
    <row r="2296" spans="32:33" ht="15.75">
      <c r="AF2296" s="44"/>
      <c r="AG2296"/>
    </row>
    <row r="2297" spans="32:33" ht="15.75">
      <c r="AF2297" s="44"/>
      <c r="AG2297"/>
    </row>
    <row r="2298" spans="32:33" ht="15.75">
      <c r="AF2298" s="44"/>
      <c r="AG2298"/>
    </row>
    <row r="2299" spans="32:33" ht="15.75">
      <c r="AF2299" s="44"/>
      <c r="AG2299"/>
    </row>
    <row r="2300" spans="32:33" ht="15.75">
      <c r="AF2300" s="44"/>
      <c r="AG2300"/>
    </row>
    <row r="2301" spans="32:33" ht="15.75">
      <c r="AF2301" s="44"/>
      <c r="AG2301"/>
    </row>
    <row r="2302" spans="32:33" ht="15.75">
      <c r="AF2302" s="44"/>
      <c r="AG2302"/>
    </row>
    <row r="2303" spans="32:33" ht="15.75">
      <c r="AF2303" s="44"/>
      <c r="AG2303"/>
    </row>
    <row r="2304" spans="32:33" ht="15.75">
      <c r="AF2304" s="44"/>
      <c r="AG2304"/>
    </row>
    <row r="2305" spans="32:33" ht="15.75">
      <c r="AF2305" s="44"/>
      <c r="AG2305"/>
    </row>
    <row r="2306" spans="32:33" ht="15.75">
      <c r="AF2306" s="44"/>
      <c r="AG2306"/>
    </row>
    <row r="2307" spans="32:33" ht="15.75">
      <c r="AF2307" s="44"/>
      <c r="AG2307"/>
    </row>
    <row r="2308" spans="32:33" ht="15.75">
      <c r="AF2308" s="44"/>
      <c r="AG2308"/>
    </row>
    <row r="2309" spans="32:33" ht="15.75">
      <c r="AF2309" s="44"/>
      <c r="AG2309"/>
    </row>
    <row r="2310" spans="32:33" ht="15.75">
      <c r="AF2310" s="44"/>
      <c r="AG2310"/>
    </row>
    <row r="2311" spans="32:33" ht="15.75">
      <c r="AF2311" s="44"/>
      <c r="AG2311"/>
    </row>
    <row r="2312" spans="32:33" ht="15.75">
      <c r="AF2312" s="44"/>
      <c r="AG2312"/>
    </row>
    <row r="2313" spans="32:33" ht="15.75">
      <c r="AF2313" s="44"/>
      <c r="AG2313"/>
    </row>
    <row r="2314" spans="32:33" ht="15.75">
      <c r="AF2314" s="44"/>
      <c r="AG2314"/>
    </row>
    <row r="2315" spans="32:33" ht="15.75">
      <c r="AF2315" s="44"/>
      <c r="AG2315"/>
    </row>
    <row r="2316" spans="32:33" ht="15.75">
      <c r="AF2316" s="44"/>
      <c r="AG2316"/>
    </row>
    <row r="2317" spans="32:33" ht="15.75">
      <c r="AF2317" s="44"/>
      <c r="AG2317"/>
    </row>
    <row r="2318" spans="32:33" ht="15.75">
      <c r="AF2318" s="44"/>
      <c r="AG2318"/>
    </row>
    <row r="2319" spans="32:33" ht="15.75">
      <c r="AF2319" s="44"/>
      <c r="AG2319"/>
    </row>
    <row r="2320" spans="32:33" ht="15.75">
      <c r="AF2320" s="44"/>
      <c r="AG2320"/>
    </row>
    <row r="2321" spans="32:33" ht="15.75">
      <c r="AF2321" s="44"/>
      <c r="AG2321"/>
    </row>
    <row r="2322" spans="32:33" ht="15.75">
      <c r="AF2322" s="44"/>
      <c r="AG2322"/>
    </row>
    <row r="2323" spans="32:33" ht="15.75">
      <c r="AF2323" s="44"/>
      <c r="AG2323"/>
    </row>
    <row r="2324" spans="32:33" ht="15.75">
      <c r="AF2324" s="44"/>
      <c r="AG2324"/>
    </row>
    <row r="2325" spans="32:33" ht="15.75">
      <c r="AF2325" s="44"/>
      <c r="AG2325"/>
    </row>
    <row r="2326" spans="32:33" ht="15.75">
      <c r="AF2326" s="44"/>
      <c r="AG2326"/>
    </row>
    <row r="2327" spans="32:33" ht="15.75">
      <c r="AF2327" s="44"/>
      <c r="AG2327"/>
    </row>
    <row r="2328" spans="32:33" ht="15.75">
      <c r="AF2328" s="44"/>
      <c r="AG2328"/>
    </row>
    <row r="2329" spans="32:33" ht="15.75">
      <c r="AF2329" s="44"/>
      <c r="AG2329"/>
    </row>
    <row r="2330" spans="32:33" ht="15.75">
      <c r="AF2330" s="44"/>
      <c r="AG2330"/>
    </row>
    <row r="2331" spans="32:33" ht="15.75">
      <c r="AF2331" s="44"/>
      <c r="AG2331"/>
    </row>
    <row r="2332" spans="32:33" ht="15.75">
      <c r="AF2332" s="44"/>
      <c r="AG2332"/>
    </row>
    <row r="2333" spans="32:33" ht="15.75">
      <c r="AF2333" s="44"/>
      <c r="AG2333"/>
    </row>
    <row r="2334" spans="32:33" ht="15.75">
      <c r="AF2334" s="44"/>
      <c r="AG2334"/>
    </row>
    <row r="2335" spans="32:33" ht="15.75">
      <c r="AF2335" s="44"/>
      <c r="AG2335"/>
    </row>
    <row r="2336" spans="32:33" ht="15.75">
      <c r="AF2336" s="44"/>
      <c r="AG2336"/>
    </row>
    <row r="2337" spans="32:33" ht="15.75">
      <c r="AF2337" s="44"/>
      <c r="AG2337"/>
    </row>
    <row r="2338" spans="32:33" ht="15.75">
      <c r="AF2338" s="44"/>
      <c r="AG2338"/>
    </row>
    <row r="2339" spans="32:33" ht="15.75">
      <c r="AF2339" s="44"/>
      <c r="AG2339"/>
    </row>
    <row r="2340" spans="32:33" ht="15.75">
      <c r="AF2340" s="44"/>
      <c r="AG2340"/>
    </row>
    <row r="2341" spans="32:33" ht="15.75">
      <c r="AF2341" s="44"/>
      <c r="AG2341"/>
    </row>
    <row r="2342" spans="32:33" ht="15.75">
      <c r="AF2342" s="44"/>
      <c r="AG2342"/>
    </row>
    <row r="2343" spans="32:33" ht="15.75">
      <c r="AF2343" s="44"/>
      <c r="AG2343"/>
    </row>
    <row r="2344" spans="32:33" ht="15.75">
      <c r="AF2344" s="44"/>
      <c r="AG2344"/>
    </row>
    <row r="2345" spans="32:33" ht="15.75">
      <c r="AF2345" s="44"/>
      <c r="AG2345"/>
    </row>
    <row r="2346" spans="32:33" ht="15.75">
      <c r="AF2346" s="44"/>
      <c r="AG2346"/>
    </row>
    <row r="2347" spans="32:33" ht="15.75">
      <c r="AF2347" s="44"/>
      <c r="AG2347"/>
    </row>
    <row r="2348" spans="32:33" ht="15.75">
      <c r="AF2348" s="44"/>
      <c r="AG2348"/>
    </row>
    <row r="2349" spans="32:33" ht="15.75">
      <c r="AF2349" s="44"/>
      <c r="AG2349"/>
    </row>
    <row r="2350" spans="32:33" ht="15.75">
      <c r="AF2350" s="44"/>
      <c r="AG2350"/>
    </row>
    <row r="2351" spans="32:33" ht="15.75">
      <c r="AF2351" s="44"/>
      <c r="AG2351"/>
    </row>
    <row r="2352" spans="32:33" ht="15.75">
      <c r="AF2352" s="44"/>
      <c r="AG2352"/>
    </row>
    <row r="2353" spans="32:33" ht="15.75">
      <c r="AF2353" s="44"/>
      <c r="AG2353"/>
    </row>
    <row r="2354" spans="32:33" ht="15.75">
      <c r="AF2354" s="44"/>
      <c r="AG2354"/>
    </row>
    <row r="2355" spans="32:33" ht="15.75">
      <c r="AF2355" s="44"/>
      <c r="AG2355"/>
    </row>
    <row r="2356" spans="32:33" ht="15.75">
      <c r="AF2356" s="44"/>
      <c r="AG2356"/>
    </row>
    <row r="2357" spans="32:33" ht="15.75">
      <c r="AF2357" s="44"/>
      <c r="AG2357"/>
    </row>
    <row r="2358" spans="32:33" ht="15.75">
      <c r="AF2358" s="44"/>
      <c r="AG2358"/>
    </row>
    <row r="2359" spans="32:33" ht="15.75">
      <c r="AF2359" s="44"/>
      <c r="AG2359"/>
    </row>
    <row r="2360" spans="32:33" ht="15.75">
      <c r="AF2360" s="44"/>
      <c r="AG2360"/>
    </row>
    <row r="2361" spans="32:33" ht="15.75">
      <c r="AF2361" s="44"/>
      <c r="AG2361"/>
    </row>
    <row r="2362" spans="32:33" ht="15.75">
      <c r="AF2362" s="44"/>
      <c r="AG2362"/>
    </row>
    <row r="2363" spans="32:33" ht="15.75">
      <c r="AF2363" s="44"/>
      <c r="AG2363"/>
    </row>
    <row r="2364" spans="32:33" ht="15.75">
      <c r="AF2364" s="44"/>
      <c r="AG2364"/>
    </row>
    <row r="2365" spans="32:33" ht="15.75">
      <c r="AF2365" s="44"/>
      <c r="AG2365"/>
    </row>
    <row r="2366" spans="32:33" ht="15.75">
      <c r="AF2366" s="44"/>
      <c r="AG2366"/>
    </row>
    <row r="2367" spans="32:33" ht="15.75">
      <c r="AF2367" s="44"/>
      <c r="AG2367"/>
    </row>
    <row r="2368" spans="32:33" ht="15.75">
      <c r="AF2368" s="44"/>
      <c r="AG2368"/>
    </row>
    <row r="2369" spans="32:33" ht="15.75">
      <c r="AF2369" s="44"/>
      <c r="AG2369"/>
    </row>
    <row r="2370" spans="32:33" ht="15.75">
      <c r="AF2370" s="44"/>
      <c r="AG2370"/>
    </row>
    <row r="2371" spans="32:33" ht="15.75">
      <c r="AF2371" s="44"/>
      <c r="AG2371"/>
    </row>
    <row r="2372" spans="32:33" ht="15.75">
      <c r="AF2372" s="44"/>
      <c r="AG2372"/>
    </row>
    <row r="2373" spans="32:33" ht="15.75">
      <c r="AF2373" s="44"/>
      <c r="AG2373"/>
    </row>
    <row r="2374" spans="32:33" ht="15.75">
      <c r="AF2374" s="44"/>
      <c r="AG2374"/>
    </row>
    <row r="2375" spans="32:33" ht="15.75">
      <c r="AF2375" s="44"/>
      <c r="AG2375"/>
    </row>
    <row r="2376" spans="32:33" ht="15.75">
      <c r="AF2376" s="44"/>
      <c r="AG2376"/>
    </row>
    <row r="2377" spans="32:33" ht="15.75">
      <c r="AF2377" s="44"/>
      <c r="AG2377"/>
    </row>
    <row r="2378" spans="32:33" ht="15.75">
      <c r="AF2378" s="44"/>
      <c r="AG2378"/>
    </row>
    <row r="2379" spans="32:33" ht="15.75">
      <c r="AF2379" s="44"/>
      <c r="AG2379"/>
    </row>
    <row r="2380" spans="32:33" ht="15.75">
      <c r="AF2380" s="44"/>
      <c r="AG2380"/>
    </row>
    <row r="2381" spans="32:33" ht="15.75">
      <c r="AF2381" s="44"/>
      <c r="AG2381"/>
    </row>
    <row r="2382" spans="32:33" ht="15.75">
      <c r="AF2382" s="44"/>
      <c r="AG2382"/>
    </row>
    <row r="2383" spans="32:33" ht="15.75">
      <c r="AF2383" s="44"/>
      <c r="AG2383"/>
    </row>
    <row r="2384" spans="32:33" ht="15.75">
      <c r="AF2384" s="44"/>
      <c r="AG2384"/>
    </row>
    <row r="2385" spans="32:33" ht="15.75">
      <c r="AF2385" s="44"/>
      <c r="AG2385"/>
    </row>
    <row r="2386" spans="32:33" ht="15.75">
      <c r="AF2386" s="44"/>
      <c r="AG2386"/>
    </row>
    <row r="2387" spans="32:33" ht="15.75">
      <c r="AF2387" s="44"/>
      <c r="AG2387"/>
    </row>
    <row r="2388" spans="32:33" ht="15.75">
      <c r="AF2388" s="44"/>
      <c r="AG2388"/>
    </row>
    <row r="2389" spans="32:33" ht="15.75">
      <c r="AF2389" s="44"/>
      <c r="AG2389"/>
    </row>
    <row r="2390" spans="32:33" ht="15.75">
      <c r="AF2390" s="44"/>
      <c r="AG2390"/>
    </row>
    <row r="2391" spans="32:33" ht="15.75">
      <c r="AF2391" s="44"/>
      <c r="AG2391"/>
    </row>
    <row r="2392" spans="32:33" ht="15.75">
      <c r="AF2392" s="44"/>
      <c r="AG2392"/>
    </row>
    <row r="2393" spans="32:33" ht="15.75">
      <c r="AF2393" s="44"/>
      <c r="AG2393"/>
    </row>
    <row r="2394" spans="32:33" ht="15.75">
      <c r="AF2394" s="44"/>
      <c r="AG2394"/>
    </row>
    <row r="2395" spans="32:33" ht="15.75">
      <c r="AF2395" s="44"/>
      <c r="AG2395"/>
    </row>
    <row r="2396" spans="32:33" ht="15.75">
      <c r="AF2396" s="44"/>
      <c r="AG2396"/>
    </row>
    <row r="2397" spans="32:33" ht="15.75">
      <c r="AF2397" s="44"/>
      <c r="AG2397"/>
    </row>
    <row r="2398" spans="32:33" ht="15.75">
      <c r="AF2398" s="44"/>
      <c r="AG2398"/>
    </row>
    <row r="2399" spans="32:33" ht="15.75">
      <c r="AF2399" s="44"/>
      <c r="AG2399"/>
    </row>
    <row r="2400" spans="32:33" ht="15.75">
      <c r="AF2400" s="44"/>
      <c r="AG2400"/>
    </row>
    <row r="2401" spans="32:33" ht="15.75">
      <c r="AF2401" s="44"/>
      <c r="AG2401"/>
    </row>
    <row r="2402" spans="32:33" ht="15.75">
      <c r="AF2402" s="44"/>
      <c r="AG2402"/>
    </row>
    <row r="2403" spans="32:33" ht="15.75">
      <c r="AF2403" s="44"/>
      <c r="AG2403"/>
    </row>
    <row r="2404" spans="32:33" ht="15.75">
      <c r="AF2404" s="44"/>
      <c r="AG2404"/>
    </row>
    <row r="2405" spans="32:33" ht="15.75">
      <c r="AF2405" s="44"/>
      <c r="AG2405"/>
    </row>
    <row r="2406" spans="32:33" ht="15.75">
      <c r="AF2406" s="44"/>
      <c r="AG2406"/>
    </row>
    <row r="2407" spans="32:33" ht="15.75">
      <c r="AF2407" s="44"/>
      <c r="AG2407"/>
    </row>
    <row r="2408" spans="32:33" ht="15.75">
      <c r="AF2408" s="44"/>
      <c r="AG2408"/>
    </row>
    <row r="2409" spans="32:33" ht="15.75">
      <c r="AF2409" s="44"/>
      <c r="AG2409"/>
    </row>
    <row r="2410" spans="32:33" ht="15.75">
      <c r="AF2410" s="44"/>
      <c r="AG2410"/>
    </row>
    <row r="2411" spans="32:33" ht="15.75">
      <c r="AF2411" s="44"/>
      <c r="AG2411"/>
    </row>
    <row r="2412" spans="32:33" ht="15.75">
      <c r="AF2412" s="44"/>
      <c r="AG2412"/>
    </row>
    <row r="2413" spans="32:33" ht="15.75">
      <c r="AF2413" s="44"/>
      <c r="AG2413"/>
    </row>
    <row r="2414" spans="32:33" ht="15.75">
      <c r="AF2414" s="44"/>
      <c r="AG2414"/>
    </row>
    <row r="2415" spans="32:33" ht="15.75">
      <c r="AF2415" s="44"/>
      <c r="AG2415"/>
    </row>
    <row r="2416" spans="32:33" ht="15.75">
      <c r="AF2416" s="44"/>
      <c r="AG2416"/>
    </row>
    <row r="2417" spans="32:33" ht="15.75">
      <c r="AF2417" s="44"/>
      <c r="AG2417"/>
    </row>
    <row r="2418" spans="32:33" ht="15.75">
      <c r="AF2418" s="44"/>
      <c r="AG2418"/>
    </row>
    <row r="2419" spans="32:33" ht="15.75">
      <c r="AF2419" s="44"/>
      <c r="AG2419"/>
    </row>
    <row r="2420" spans="32:33" ht="15.75">
      <c r="AF2420" s="44"/>
      <c r="AG2420"/>
    </row>
    <row r="2421" spans="32:33" ht="15.75">
      <c r="AF2421" s="44"/>
      <c r="AG2421"/>
    </row>
    <row r="2422" spans="32:33" ht="15.75">
      <c r="AF2422" s="44"/>
      <c r="AG2422"/>
    </row>
    <row r="2423" spans="32:33" ht="15.75">
      <c r="AF2423" s="44"/>
      <c r="AG2423"/>
    </row>
    <row r="2424" spans="32:33" ht="15.75">
      <c r="AF2424" s="44"/>
      <c r="AG2424"/>
    </row>
    <row r="2425" spans="32:33" ht="15.75">
      <c r="AF2425" s="44"/>
      <c r="AG2425"/>
    </row>
    <row r="2426" spans="32:33" ht="15.75">
      <c r="AF2426" s="44"/>
      <c r="AG2426"/>
    </row>
    <row r="2427" spans="32:33" ht="15.75">
      <c r="AF2427" s="44"/>
      <c r="AG2427"/>
    </row>
    <row r="2428" spans="32:33" ht="15.75">
      <c r="AF2428" s="44"/>
      <c r="AG2428"/>
    </row>
    <row r="2429" spans="32:33" ht="15.75">
      <c r="AF2429" s="44"/>
      <c r="AG2429"/>
    </row>
    <row r="2430" spans="32:33" ht="15.75">
      <c r="AF2430" s="44"/>
      <c r="AG2430"/>
    </row>
    <row r="2431" spans="32:33" ht="15.75">
      <c r="AF2431" s="44"/>
      <c r="AG2431"/>
    </row>
    <row r="2432" spans="32:33" ht="15.75">
      <c r="AF2432" s="44"/>
      <c r="AG2432"/>
    </row>
    <row r="2433" spans="32:33" ht="15.75">
      <c r="AF2433" s="44"/>
      <c r="AG2433"/>
    </row>
    <row r="2434" spans="32:33" ht="15.75">
      <c r="AF2434" s="44"/>
      <c r="AG2434"/>
    </row>
    <row r="2435" spans="32:33" ht="15.75">
      <c r="AF2435" s="44"/>
      <c r="AG2435"/>
    </row>
    <row r="2436" spans="32:33" ht="15.75">
      <c r="AF2436" s="44"/>
      <c r="AG2436"/>
    </row>
    <row r="2437" spans="32:33" ht="15.75">
      <c r="AF2437" s="44"/>
      <c r="AG2437"/>
    </row>
    <row r="2438" spans="32:33" ht="15.75">
      <c r="AF2438" s="44"/>
      <c r="AG2438"/>
    </row>
    <row r="2439" spans="32:33" ht="15.75">
      <c r="AF2439" s="44"/>
      <c r="AG2439"/>
    </row>
    <row r="2440" spans="32:33" ht="15.75">
      <c r="AF2440" s="44"/>
      <c r="AG2440"/>
    </row>
    <row r="2441" spans="32:33" ht="15.75">
      <c r="AF2441" s="44"/>
      <c r="AG2441"/>
    </row>
    <row r="2442" spans="32:33" ht="15.75">
      <c r="AF2442" s="44"/>
      <c r="AG2442"/>
    </row>
    <row r="2443" spans="32:33" ht="15.75">
      <c r="AF2443" s="44"/>
      <c r="AG2443"/>
    </row>
    <row r="2444" spans="32:33" ht="15.75">
      <c r="AF2444" s="44"/>
      <c r="AG2444"/>
    </row>
    <row r="2445" spans="32:33" ht="15.75">
      <c r="AF2445" s="44"/>
      <c r="AG2445"/>
    </row>
    <row r="2446" spans="32:33" ht="15.75">
      <c r="AF2446" s="44"/>
      <c r="AG2446"/>
    </row>
    <row r="2447" spans="32:33" ht="15.75">
      <c r="AF2447" s="44"/>
      <c r="AG2447"/>
    </row>
    <row r="2448" spans="32:33" ht="15.75">
      <c r="AF2448" s="44"/>
      <c r="AG2448"/>
    </row>
    <row r="2449" spans="32:33" ht="15.75">
      <c r="AF2449" s="44"/>
      <c r="AG2449"/>
    </row>
    <row r="2450" spans="32:33" ht="15.75">
      <c r="AF2450" s="44"/>
      <c r="AG2450"/>
    </row>
    <row r="2451" spans="32:33" ht="15.75">
      <c r="AF2451" s="44"/>
      <c r="AG2451"/>
    </row>
    <row r="2452" spans="32:33" ht="15.75">
      <c r="AF2452" s="44"/>
      <c r="AG2452"/>
    </row>
    <row r="2453" spans="32:33" ht="15.75">
      <c r="AF2453" s="44"/>
      <c r="AG2453"/>
    </row>
    <row r="2454" spans="32:33" ht="15.75">
      <c r="AF2454" s="44"/>
      <c r="AG2454"/>
    </row>
    <row r="2455" spans="32:33" ht="15.75">
      <c r="AF2455" s="44"/>
      <c r="AG2455"/>
    </row>
    <row r="2456" spans="32:33" ht="15.75">
      <c r="AF2456" s="44"/>
      <c r="AG2456"/>
    </row>
    <row r="2457" spans="32:33" ht="15.75">
      <c r="AF2457" s="44"/>
      <c r="AG2457"/>
    </row>
    <row r="2458" spans="32:33" ht="15.75">
      <c r="AF2458" s="44"/>
      <c r="AG2458"/>
    </row>
    <row r="2459" spans="32:33" ht="15.75">
      <c r="AF2459" s="44"/>
      <c r="AG2459"/>
    </row>
    <row r="2460" spans="32:33" ht="15.75">
      <c r="AF2460" s="44"/>
      <c r="AG2460"/>
    </row>
    <row r="2461" spans="32:33" ht="15.75">
      <c r="AF2461" s="44"/>
      <c r="AG2461"/>
    </row>
    <row r="2462" spans="32:33" ht="15.75">
      <c r="AF2462" s="44"/>
      <c r="AG2462"/>
    </row>
    <row r="2463" spans="32:33" ht="15.75">
      <c r="AF2463" s="44"/>
      <c r="AG2463"/>
    </row>
    <row r="2464" spans="32:33" ht="15.75">
      <c r="AF2464" s="44"/>
      <c r="AG2464"/>
    </row>
    <row r="2465" spans="32:33" ht="15.75">
      <c r="AF2465" s="44"/>
      <c r="AG2465"/>
    </row>
    <row r="2466" spans="32:33" ht="15.75">
      <c r="AF2466" s="44"/>
      <c r="AG2466"/>
    </row>
    <row r="2467" spans="32:33" ht="15.75">
      <c r="AF2467" s="44"/>
      <c r="AG2467"/>
    </row>
    <row r="2468" spans="32:33" ht="15.75">
      <c r="AF2468" s="44"/>
      <c r="AG2468"/>
    </row>
    <row r="2469" spans="32:33" ht="15.75">
      <c r="AF2469" s="44"/>
      <c r="AG2469"/>
    </row>
    <row r="2470" spans="32:33" ht="15.75">
      <c r="AF2470" s="44"/>
      <c r="AG2470"/>
    </row>
    <row r="2471" spans="32:33" ht="15.75">
      <c r="AF2471" s="44"/>
      <c r="AG2471"/>
    </row>
    <row r="2472" spans="32:33" ht="15.75">
      <c r="AF2472" s="44"/>
      <c r="AG2472"/>
    </row>
    <row r="2473" spans="32:33" ht="15.75">
      <c r="AF2473" s="44"/>
      <c r="AG2473"/>
    </row>
    <row r="2474" spans="32:33" ht="15.75">
      <c r="AF2474" s="44"/>
      <c r="AG2474"/>
    </row>
    <row r="2475" spans="32:33" ht="15.75">
      <c r="AF2475" s="44"/>
      <c r="AG2475"/>
    </row>
    <row r="2476" spans="32:33" ht="15.75">
      <c r="AF2476" s="44"/>
      <c r="AG2476"/>
    </row>
    <row r="2477" spans="32:33" ht="15.75">
      <c r="AF2477" s="44"/>
      <c r="AG2477"/>
    </row>
    <row r="2478" spans="32:33" ht="15.75">
      <c r="AF2478" s="44"/>
      <c r="AG2478"/>
    </row>
    <row r="2479" spans="32:33" ht="15.75">
      <c r="AF2479" s="44"/>
      <c r="AG2479"/>
    </row>
    <row r="2480" spans="32:33" ht="15.75">
      <c r="AF2480" s="44"/>
      <c r="AG2480"/>
    </row>
    <row r="2481" spans="32:33" ht="15.75">
      <c r="AF2481" s="44"/>
      <c r="AG2481"/>
    </row>
    <row r="2482" spans="32:33" ht="15.75">
      <c r="AF2482" s="44"/>
      <c r="AG2482"/>
    </row>
    <row r="2483" spans="32:33" ht="15.75">
      <c r="AF2483" s="44"/>
      <c r="AG2483"/>
    </row>
    <row r="2484" spans="32:33" ht="15.75">
      <c r="AF2484" s="44"/>
      <c r="AG2484"/>
    </row>
    <row r="2485" spans="32:33" ht="15.75">
      <c r="AF2485" s="44"/>
      <c r="AG2485"/>
    </row>
    <row r="2486" spans="32:33" ht="15.75">
      <c r="AF2486" s="44"/>
      <c r="AG2486"/>
    </row>
    <row r="2487" spans="32:33" ht="15.75">
      <c r="AF2487" s="44"/>
      <c r="AG2487"/>
    </row>
    <row r="2488" spans="32:33" ht="15.75">
      <c r="AF2488" s="44"/>
      <c r="AG2488"/>
    </row>
    <row r="2489" spans="32:33" ht="15.75">
      <c r="AF2489" s="44"/>
      <c r="AG2489"/>
    </row>
    <row r="2490" spans="32:33" ht="15.75">
      <c r="AF2490" s="44"/>
      <c r="AG2490"/>
    </row>
    <row r="2491" spans="32:33" ht="15.75">
      <c r="AF2491" s="44"/>
      <c r="AG2491"/>
    </row>
    <row r="2492" spans="32:33" ht="15.75">
      <c r="AF2492" s="44"/>
      <c r="AG2492"/>
    </row>
    <row r="2493" spans="32:33" ht="15.75">
      <c r="AF2493" s="44"/>
      <c r="AG2493"/>
    </row>
    <row r="2494" spans="32:33" ht="15.75">
      <c r="AF2494" s="44"/>
      <c r="AG2494"/>
    </row>
    <row r="2495" spans="32:33" ht="15.75">
      <c r="AF2495" s="44"/>
      <c r="AG2495"/>
    </row>
    <row r="2496" spans="32:33" ht="15.75">
      <c r="AF2496" s="44"/>
      <c r="AG2496"/>
    </row>
    <row r="2497" spans="32:33" ht="15.75">
      <c r="AF2497" s="44"/>
      <c r="AG2497"/>
    </row>
    <row r="2498" spans="32:33" ht="15.75">
      <c r="AF2498" s="44"/>
      <c r="AG2498"/>
    </row>
    <row r="2499" spans="32:33" ht="15.75">
      <c r="AF2499" s="44"/>
      <c r="AG2499"/>
    </row>
    <row r="2500" spans="32:33" ht="15.75">
      <c r="AF2500" s="44"/>
      <c r="AG2500"/>
    </row>
    <row r="2501" spans="32:33" ht="15.75">
      <c r="AF2501" s="44"/>
      <c r="AG2501"/>
    </row>
    <row r="2502" spans="32:33" ht="15.75">
      <c r="AF2502" s="44"/>
      <c r="AG2502"/>
    </row>
    <row r="2503" spans="32:33" ht="15.75">
      <c r="AF2503" s="44"/>
      <c r="AG2503"/>
    </row>
    <row r="2504" spans="32:33" ht="15.75">
      <c r="AF2504" s="44"/>
      <c r="AG2504"/>
    </row>
    <row r="2505" spans="32:33" ht="15.75">
      <c r="AF2505" s="44"/>
      <c r="AG2505"/>
    </row>
    <row r="2506" spans="32:33" ht="15.75">
      <c r="AF2506" s="44"/>
      <c r="AG2506"/>
    </row>
    <row r="2507" spans="32:33" ht="15.75">
      <c r="AF2507" s="44"/>
      <c r="AG2507"/>
    </row>
    <row r="2508" spans="32:33" ht="15.75">
      <c r="AF2508" s="44"/>
      <c r="AG2508"/>
    </row>
    <row r="2509" spans="32:33" ht="15.75">
      <c r="AF2509" s="44"/>
      <c r="AG2509"/>
    </row>
    <row r="2510" spans="32:33" ht="15.75">
      <c r="AF2510" s="44"/>
      <c r="AG2510"/>
    </row>
    <row r="2511" spans="32:33" ht="15.75">
      <c r="AF2511" s="44"/>
      <c r="AG2511"/>
    </row>
    <row r="2512" spans="32:33" ht="15.75">
      <c r="AF2512" s="44"/>
      <c r="AG2512"/>
    </row>
    <row r="2513" spans="32:33" ht="15.75">
      <c r="AF2513" s="44"/>
      <c r="AG2513"/>
    </row>
    <row r="2514" spans="32:33" ht="15.75">
      <c r="AF2514" s="44"/>
      <c r="AG2514"/>
    </row>
    <row r="2515" spans="32:33" ht="15.75">
      <c r="AF2515" s="44"/>
      <c r="AG2515"/>
    </row>
    <row r="2516" spans="32:33" ht="15.75">
      <c r="AF2516" s="44"/>
      <c r="AG2516"/>
    </row>
    <row r="2517" spans="32:33" ht="15.75">
      <c r="AF2517" s="44"/>
      <c r="AG2517"/>
    </row>
    <row r="2518" spans="32:33" ht="15.75">
      <c r="AF2518" s="44"/>
      <c r="AG2518"/>
    </row>
    <row r="2519" spans="32:33" ht="15.75">
      <c r="AF2519" s="44"/>
      <c r="AG2519"/>
    </row>
    <row r="2520" spans="32:33" ht="15.75">
      <c r="AF2520" s="44"/>
      <c r="AG2520"/>
    </row>
    <row r="2521" spans="32:33" ht="15.75">
      <c r="AF2521" s="44"/>
      <c r="AG2521"/>
    </row>
    <row r="2522" spans="32:33" ht="15.75">
      <c r="AF2522" s="44"/>
      <c r="AG2522"/>
    </row>
    <row r="2523" spans="32:33" ht="15.75">
      <c r="AF2523" s="44"/>
      <c r="AG2523"/>
    </row>
    <row r="2524" spans="32:33" ht="15.75">
      <c r="AF2524" s="44"/>
      <c r="AG2524"/>
    </row>
    <row r="2525" spans="32:33" ht="15.75">
      <c r="AF2525" s="44"/>
      <c r="AG2525"/>
    </row>
    <row r="2526" spans="32:33" ht="15.75">
      <c r="AF2526" s="44"/>
      <c r="AG2526"/>
    </row>
    <row r="2527" spans="32:33" ht="15.75">
      <c r="AF2527" s="44"/>
      <c r="AG2527"/>
    </row>
    <row r="2528" spans="32:33" ht="15.75">
      <c r="AF2528" s="44"/>
      <c r="AG2528"/>
    </row>
    <row r="2529" spans="32:33" ht="15.75">
      <c r="AF2529" s="44"/>
      <c r="AG2529"/>
    </row>
    <row r="2530" spans="32:33" ht="15.75">
      <c r="AF2530" s="44"/>
      <c r="AG2530"/>
    </row>
    <row r="2531" spans="32:33" ht="15.75">
      <c r="AF2531" s="44"/>
      <c r="AG2531"/>
    </row>
    <row r="2532" spans="32:33" ht="15.75">
      <c r="AF2532" s="44"/>
      <c r="AG2532"/>
    </row>
    <row r="2533" spans="32:33" ht="15.75">
      <c r="AF2533" s="44"/>
      <c r="AG2533"/>
    </row>
    <row r="2534" spans="32:33" ht="15.75">
      <c r="AF2534" s="44"/>
      <c r="AG2534"/>
    </row>
    <row r="2535" spans="32:33" ht="15.75">
      <c r="AF2535" s="44"/>
      <c r="AG2535"/>
    </row>
    <row r="2536" spans="32:33" ht="15.75">
      <c r="AF2536" s="44"/>
      <c r="AG2536"/>
    </row>
    <row r="2537" spans="32:33" ht="15.75">
      <c r="AF2537" s="44"/>
      <c r="AG2537"/>
    </row>
    <row r="2538" spans="32:33" ht="15.75">
      <c r="AF2538" s="44"/>
      <c r="AG2538"/>
    </row>
    <row r="2539" spans="32:33" ht="15.75">
      <c r="AF2539" s="44"/>
      <c r="AG2539"/>
    </row>
    <row r="2540" spans="32:33" ht="15.75">
      <c r="AF2540" s="44"/>
      <c r="AG2540"/>
    </row>
    <row r="2541" spans="32:33" ht="15.75">
      <c r="AF2541" s="44"/>
      <c r="AG2541"/>
    </row>
    <row r="2542" spans="32:33" ht="15.75">
      <c r="AF2542" s="44"/>
      <c r="AG2542"/>
    </row>
    <row r="2543" spans="32:33" ht="15.75">
      <c r="AF2543" s="44"/>
      <c r="AG2543"/>
    </row>
    <row r="2544" spans="32:33" ht="15.75">
      <c r="AF2544" s="44"/>
      <c r="AG2544"/>
    </row>
    <row r="2545" spans="32:33" ht="15.75">
      <c r="AF2545" s="44"/>
      <c r="AG2545"/>
    </row>
    <row r="2546" spans="32:33" ht="15.75">
      <c r="AF2546" s="44"/>
      <c r="AG2546"/>
    </row>
    <row r="2547" spans="32:33" ht="15.75">
      <c r="AF2547" s="44"/>
      <c r="AG2547"/>
    </row>
    <row r="2548" spans="32:33" ht="15.75">
      <c r="AF2548" s="44"/>
      <c r="AG2548"/>
    </row>
    <row r="2549" spans="32:33" ht="15.75">
      <c r="AF2549" s="44"/>
      <c r="AG2549"/>
    </row>
    <row r="2550" spans="32:33" ht="15.75">
      <c r="AF2550" s="44"/>
      <c r="AG2550"/>
    </row>
    <row r="2551" spans="32:33" ht="15.75">
      <c r="AF2551" s="44"/>
      <c r="AG2551"/>
    </row>
    <row r="2552" spans="32:33" ht="15.75">
      <c r="AF2552" s="44"/>
      <c r="AG2552"/>
    </row>
    <row r="2553" spans="32:33" ht="15.75">
      <c r="AF2553" s="44"/>
      <c r="AG2553"/>
    </row>
    <row r="2554" spans="32:33" ht="15.75">
      <c r="AF2554" s="44"/>
      <c r="AG2554"/>
    </row>
    <row r="2555" spans="32:33" ht="15.75">
      <c r="AF2555" s="44"/>
      <c r="AG2555"/>
    </row>
    <row r="2556" spans="32:33" ht="15.75">
      <c r="AF2556" s="44"/>
      <c r="AG2556"/>
    </row>
    <row r="2557" spans="32:33" ht="15.75">
      <c r="AF2557" s="44"/>
      <c r="AG2557"/>
    </row>
    <row r="2558" spans="32:33" ht="15.75">
      <c r="AF2558" s="44"/>
      <c r="AG2558"/>
    </row>
    <row r="2559" spans="32:33" ht="15.75">
      <c r="AF2559" s="44"/>
      <c r="AG2559"/>
    </row>
    <row r="2560" spans="32:33" ht="15.75">
      <c r="AF2560" s="44"/>
      <c r="AG2560"/>
    </row>
    <row r="2561" spans="32:33" ht="15.75">
      <c r="AF2561" s="44"/>
      <c r="AG2561"/>
    </row>
    <row r="2562" spans="32:33" ht="15.75">
      <c r="AF2562" s="44"/>
      <c r="AG2562"/>
    </row>
    <row r="2563" spans="32:33" ht="15.75">
      <c r="AF2563" s="44"/>
      <c r="AG2563"/>
    </row>
    <row r="2564" spans="32:33" ht="15.75">
      <c r="AF2564" s="44"/>
      <c r="AG2564"/>
    </row>
    <row r="2565" spans="32:33" ht="15.75">
      <c r="AF2565" s="44"/>
      <c r="AG2565"/>
    </row>
    <row r="2566" spans="32:33" ht="15.75">
      <c r="AF2566" s="44"/>
      <c r="AG2566"/>
    </row>
    <row r="2567" spans="32:33" ht="15.75">
      <c r="AF2567" s="44"/>
      <c r="AG2567"/>
    </row>
    <row r="2568" spans="32:33" ht="15.75">
      <c r="AF2568" s="44"/>
      <c r="AG2568"/>
    </row>
    <row r="2569" spans="32:33" ht="15.75">
      <c r="AF2569" s="44"/>
      <c r="AG2569"/>
    </row>
    <row r="2570" spans="32:33" ht="15.75">
      <c r="AF2570" s="44"/>
      <c r="AG2570"/>
    </row>
    <row r="2571" spans="32:33" ht="15.75">
      <c r="AF2571" s="44"/>
      <c r="AG2571"/>
    </row>
    <row r="2572" spans="32:33" ht="15.75">
      <c r="AF2572" s="44"/>
      <c r="AG2572"/>
    </row>
    <row r="2573" spans="32:33" ht="15.75">
      <c r="AF2573" s="44"/>
      <c r="AG2573"/>
    </row>
    <row r="2574" spans="32:33" ht="15.75">
      <c r="AF2574" s="44"/>
      <c r="AG2574"/>
    </row>
    <row r="2575" spans="32:33" ht="15.75">
      <c r="AF2575" s="44"/>
      <c r="AG2575"/>
    </row>
    <row r="2576" spans="32:33" ht="15.75">
      <c r="AF2576" s="44"/>
      <c r="AG2576"/>
    </row>
    <row r="2577" spans="32:33" ht="15.75">
      <c r="AF2577" s="44"/>
      <c r="AG2577"/>
    </row>
    <row r="2578" spans="32:33" ht="15.75">
      <c r="AF2578" s="44"/>
      <c r="AG2578"/>
    </row>
    <row r="2579" spans="32:33" ht="15.75">
      <c r="AF2579" s="44"/>
      <c r="AG2579"/>
    </row>
    <row r="2580" spans="32:33" ht="15.75">
      <c r="AF2580" s="44"/>
      <c r="AG2580"/>
    </row>
    <row r="2581" spans="32:33" ht="15.75">
      <c r="AF2581" s="44"/>
      <c r="AG2581"/>
    </row>
    <row r="2582" spans="32:33" ht="15.75">
      <c r="AF2582" s="44"/>
      <c r="AG2582"/>
    </row>
    <row r="2583" spans="32:33" ht="15.75">
      <c r="AF2583" s="44"/>
      <c r="AG2583"/>
    </row>
  </sheetData>
  <mergeCells count="1">
    <mergeCell ref="O11:S11"/>
  </mergeCells>
  <conditionalFormatting sqref="A593:A607 A148:A156 A162:A176 A279:A285 A303:A312 A318:A367 A225:A273 A403:A437 A291:A301 A513:A526 A562:A587 A211:A214 A613:A631 A373:A395 A493:A507 A182:A209 A64:A103 IJ101 AD101 AF101 AH101 AJ101 AL101 AN101 AP101 AR101 AT101 AV101 AX101 AZ101 BB101 BD101 BF101 BH101 BJ101 BL101 BN101 BP101 BR101 BT101 BV101 BX101 BZ101 CB101 CD101 CF101 CH101 CJ101 CL101 CN101 CP101 CR101 CT101 CV101 CX101 CZ101 DB101 DD101 DF101 DH101 DJ101 DL101 DN101 DP101 DR101 DT101 DV101 DX101 DZ101 EB101 ED101 EF101 EH101 EJ101 EL101 EN101 EP101 ER101 ET101 EV101 EX101 EZ101 FB101 FD101 FF101 FH101 FJ101 FL101 FN101 FP101 FR101 FT101 FV101 FX101 FZ101 GB101 GD101 GF101 GH101 GJ101 GL101 GN101 GP101 GR101 GT101 GV101 GX101 GZ101 HB101 HD101 HF101 HH101 HJ101 HL101 HN101 HP101 HR101 HT101 HV101 HX101 HZ101 IB101 ID101 IF101 IH101 A107:A142 IL101 IN101 A17:A59 IP101 IR101 A531:A556 A637:A702 A443:A488 IT101">
    <cfRule type="expression" priority="1" dxfId="0" stopIfTrue="1">
      <formula>B17=1</formula>
    </cfRule>
    <cfRule type="expression" priority="2" dxfId="1" stopIfTrue="1">
      <formula>B17=2</formula>
    </cfRule>
  </conditionalFormatting>
  <conditionalFormatting sqref="A396 A215">
    <cfRule type="expression" priority="3" dxfId="0" stopIfTrue="1">
      <formula>B216=1</formula>
    </cfRule>
    <cfRule type="expression" priority="4" dxfId="1" stopIfTrue="1">
      <formula>B216=2</formula>
    </cfRule>
  </conditionalFormatting>
  <conditionalFormatting sqref="A210">
    <cfRule type="expression" priority="5" dxfId="0" stopIfTrue="1">
      <formula>B216=1</formula>
    </cfRule>
    <cfRule type="expression" priority="6" dxfId="1" stopIfTrue="1">
      <formula>B216=2</formula>
    </cfRule>
  </conditionalFormatting>
  <printOptions horizontalCentered="1" verticalCentered="1"/>
  <pageMargins left="1.062992125984252" right="0.75" top="0.35433070866141736" bottom="1" header="0" footer="0"/>
  <pageSetup horizontalDpi="300" verticalDpi="300" orientation="landscape" paperSize="9" scale="50" r:id="rId1"/>
  <headerFooter alignWithMargins="0">
    <oddHeader>&amp;LSIMMAR S.L.&amp;R&amp;F</oddHeader>
  </headerFooter>
  <rowBreaks count="15" manualBreakCount="15">
    <brk id="59" max="25" man="1"/>
    <brk id="102" max="28" man="1"/>
    <brk id="142" max="28" man="1"/>
    <brk id="176" max="28" man="1"/>
    <brk id="219" max="28" man="1"/>
    <brk id="273" max="28" man="1"/>
    <brk id="312" max="28" man="1"/>
    <brk id="367" max="28" man="1"/>
    <brk id="397" max="255" man="1"/>
    <brk id="437" max="255" man="1"/>
    <brk id="487" max="28" man="1"/>
    <brk id="525" max="28" man="1"/>
    <brk id="556" max="255" man="1"/>
    <brk id="587" max="28" man="1"/>
    <brk id="631" max="255" man="1"/>
  </rowBreaks>
</worksheet>
</file>

<file path=xl/worksheets/sheet2.xml><?xml version="1.0" encoding="utf-8"?>
<worksheet xmlns="http://schemas.openxmlformats.org/spreadsheetml/2006/main" xmlns:r="http://schemas.openxmlformats.org/officeDocument/2006/relationships">
  <sheetPr codeName="Hoja3"/>
  <dimension ref="A2:O28"/>
  <sheetViews>
    <sheetView zoomScale="75" zoomScaleNormal="75" workbookViewId="0" topLeftCell="A1">
      <selection activeCell="E28" sqref="E28"/>
    </sheetView>
  </sheetViews>
  <sheetFormatPr defaultColWidth="11.5546875" defaultRowHeight="15"/>
  <cols>
    <col min="1" max="1" width="1.1171875" style="0" customWidth="1"/>
    <col min="2" max="2" width="15.77734375" style="0" customWidth="1"/>
    <col min="3" max="4" width="8.77734375" style="0" customWidth="1"/>
    <col min="5" max="5" width="9.21484375" style="0" customWidth="1"/>
    <col min="6" max="6" width="7.99609375" style="0" customWidth="1"/>
    <col min="7" max="7" width="6.88671875" style="0" customWidth="1"/>
    <col min="8" max="8" width="7.10546875" style="0" customWidth="1"/>
    <col min="9" max="9" width="9.21484375" style="0" customWidth="1"/>
    <col min="10" max="10" width="8.4453125" style="0" customWidth="1"/>
    <col min="11" max="11" width="7.5546875" style="0" customWidth="1"/>
    <col min="12" max="12" width="8.10546875" style="0" customWidth="1"/>
    <col min="13" max="13" width="6.6640625" style="0" customWidth="1"/>
    <col min="14" max="14" width="4.6640625" style="0" customWidth="1"/>
    <col min="15" max="15" width="7.88671875" style="0" customWidth="1"/>
  </cols>
  <sheetData>
    <row r="1" ht="6.75" customHeight="1"/>
    <row r="2" spans="1:15" ht="42" customHeight="1">
      <c r="A2" s="129" t="s">
        <v>203</v>
      </c>
      <c r="B2" s="130"/>
      <c r="C2" s="130"/>
      <c r="D2" s="130"/>
      <c r="E2" s="130"/>
      <c r="F2" s="130"/>
      <c r="G2" s="130"/>
      <c r="H2" s="130"/>
      <c r="I2" s="175" t="s">
        <v>635</v>
      </c>
      <c r="J2" s="171"/>
      <c r="K2" s="172"/>
      <c r="L2" s="130"/>
      <c r="M2" s="130"/>
      <c r="N2" s="130"/>
      <c r="O2" s="130"/>
    </row>
    <row r="3" ht="9" customHeight="1"/>
    <row r="4" ht="15.75" thickBot="1"/>
    <row r="5" spans="3:15" ht="15.75">
      <c r="C5" s="141" t="s">
        <v>179</v>
      </c>
      <c r="D5" s="142"/>
      <c r="E5" s="143"/>
      <c r="F5" s="144" t="s">
        <v>180</v>
      </c>
      <c r="G5" s="145" t="s">
        <v>181</v>
      </c>
      <c r="H5" s="146"/>
      <c r="I5" s="147"/>
      <c r="J5" s="95" t="s">
        <v>182</v>
      </c>
      <c r="K5" s="96" t="s">
        <v>183</v>
      </c>
      <c r="L5" s="97"/>
      <c r="M5" s="98"/>
      <c r="N5" s="99" t="s">
        <v>184</v>
      </c>
      <c r="O5" s="100"/>
    </row>
    <row r="6" spans="3:15" ht="15">
      <c r="C6" s="101" t="s">
        <v>179</v>
      </c>
      <c r="D6" s="102" t="s">
        <v>179</v>
      </c>
      <c r="E6" s="103" t="s">
        <v>185</v>
      </c>
      <c r="F6" s="104" t="s">
        <v>180</v>
      </c>
      <c r="G6" s="101" t="s">
        <v>186</v>
      </c>
      <c r="H6" s="105" t="s">
        <v>187</v>
      </c>
      <c r="I6" s="106" t="s">
        <v>188</v>
      </c>
      <c r="J6" s="104" t="s">
        <v>189</v>
      </c>
      <c r="K6" s="101" t="s">
        <v>186</v>
      </c>
      <c r="L6" s="102" t="s">
        <v>187</v>
      </c>
      <c r="M6" s="106" t="s">
        <v>188</v>
      </c>
      <c r="N6" s="107" t="s">
        <v>190</v>
      </c>
      <c r="O6" s="108" t="s">
        <v>191</v>
      </c>
    </row>
    <row r="7" spans="2:15" ht="15">
      <c r="B7" s="148" t="s">
        <v>72</v>
      </c>
      <c r="C7" s="109" t="s">
        <v>192</v>
      </c>
      <c r="D7" s="110" t="s">
        <v>193</v>
      </c>
      <c r="E7" s="111" t="s">
        <v>194</v>
      </c>
      <c r="F7" s="112" t="s">
        <v>195</v>
      </c>
      <c r="G7" s="109" t="s">
        <v>196</v>
      </c>
      <c r="H7" s="113"/>
      <c r="I7" s="114" t="s">
        <v>197</v>
      </c>
      <c r="J7" s="112" t="s">
        <v>198</v>
      </c>
      <c r="K7" s="109" t="s">
        <v>196</v>
      </c>
      <c r="L7" s="110"/>
      <c r="M7" s="114" t="s">
        <v>199</v>
      </c>
      <c r="N7" s="115" t="s">
        <v>200</v>
      </c>
      <c r="O7" s="111" t="s">
        <v>201</v>
      </c>
    </row>
    <row r="8" spans="2:15" ht="15">
      <c r="B8" s="116" t="s">
        <v>52</v>
      </c>
      <c r="C8" s="138">
        <f>+SUM(total!D17:D58)</f>
        <v>42</v>
      </c>
      <c r="D8" s="139">
        <f>+SUM(total!B17:B58)</f>
        <v>8</v>
      </c>
      <c r="E8" s="118">
        <f>D8*100/C8</f>
        <v>19.047619047619047</v>
      </c>
      <c r="F8" s="123">
        <v>19711</v>
      </c>
      <c r="G8" s="119">
        <f>+C8</f>
        <v>42</v>
      </c>
      <c r="H8" s="140">
        <f>+I8-G8</f>
        <v>8</v>
      </c>
      <c r="I8" s="139">
        <f>COUNT(total!E17:AC58)</f>
        <v>50</v>
      </c>
      <c r="J8" s="120">
        <f aca="true" t="shared" si="0" ref="J8:J27">F8/I8</f>
        <v>394.22</v>
      </c>
      <c r="K8" s="121">
        <f>C8</f>
        <v>42</v>
      </c>
      <c r="L8" s="122">
        <f>D8</f>
        <v>8</v>
      </c>
      <c r="M8" s="123">
        <f>SUM(K8:L8)</f>
        <v>50</v>
      </c>
      <c r="N8" s="121">
        <f>I8*100/M8-100</f>
        <v>0</v>
      </c>
      <c r="O8" s="124">
        <f>I8-M8</f>
        <v>0</v>
      </c>
    </row>
    <row r="9" spans="2:15" ht="15">
      <c r="B9" s="116" t="s">
        <v>54</v>
      </c>
      <c r="C9" s="138">
        <f>SUM(total!D64:D101)</f>
        <v>38</v>
      </c>
      <c r="D9" s="139">
        <f>SUM(total!B64:B101)</f>
        <v>10</v>
      </c>
      <c r="E9" s="118">
        <f aca="true" t="shared" si="1" ref="E9:E27">D9*100/C9</f>
        <v>26.31578947368421</v>
      </c>
      <c r="F9" s="123">
        <v>20304</v>
      </c>
      <c r="G9" s="119">
        <f aca="true" t="shared" si="2" ref="G9:G27">+C9</f>
        <v>38</v>
      </c>
      <c r="H9" s="140">
        <f aca="true" t="shared" si="3" ref="H9:H26">+I9-G9</f>
        <v>7</v>
      </c>
      <c r="I9" s="139">
        <f>COUNT(total!E64:AC101)</f>
        <v>45</v>
      </c>
      <c r="J9" s="120">
        <f t="shared" si="0"/>
        <v>451.2</v>
      </c>
      <c r="K9" s="121">
        <f aca="true" t="shared" si="4" ref="K9:K27">C9</f>
        <v>38</v>
      </c>
      <c r="L9" s="122">
        <f aca="true" t="shared" si="5" ref="L9:L27">D9</f>
        <v>10</v>
      </c>
      <c r="M9" s="123">
        <f aca="true" t="shared" si="6" ref="M9:M27">SUM(K9:L9)</f>
        <v>48</v>
      </c>
      <c r="N9" s="121">
        <f aca="true" t="shared" si="7" ref="N9:N27">I9*100/M9-100</f>
        <v>-6.25</v>
      </c>
      <c r="O9" s="124">
        <f aca="true" t="shared" si="8" ref="O9:O27">I9-M9</f>
        <v>-3</v>
      </c>
    </row>
    <row r="10" spans="2:15" ht="15">
      <c r="B10" s="116" t="s">
        <v>55</v>
      </c>
      <c r="C10" s="117">
        <f>SUM(total!D107:D141)</f>
        <v>35</v>
      </c>
      <c r="D10" s="139">
        <f>SUM(total!B107:B141)</f>
        <v>15</v>
      </c>
      <c r="E10" s="118">
        <f t="shared" si="1"/>
        <v>42.857142857142854</v>
      </c>
      <c r="F10" s="123">
        <v>18808</v>
      </c>
      <c r="G10" s="119">
        <f t="shared" si="2"/>
        <v>35</v>
      </c>
      <c r="H10" s="140">
        <f t="shared" si="3"/>
        <v>2</v>
      </c>
      <c r="I10" s="139">
        <f>COUNT(total!E107:AC141)</f>
        <v>37</v>
      </c>
      <c r="J10" s="120">
        <f t="shared" si="0"/>
        <v>508.3243243243243</v>
      </c>
      <c r="K10" s="121">
        <f t="shared" si="4"/>
        <v>35</v>
      </c>
      <c r="L10" s="122">
        <f t="shared" si="5"/>
        <v>15</v>
      </c>
      <c r="M10" s="123">
        <f t="shared" si="6"/>
        <v>50</v>
      </c>
      <c r="N10" s="121">
        <f t="shared" si="7"/>
        <v>-26</v>
      </c>
      <c r="O10" s="124">
        <f t="shared" si="8"/>
        <v>-13</v>
      </c>
    </row>
    <row r="11" spans="2:15" ht="15">
      <c r="B11" s="116" t="s">
        <v>56</v>
      </c>
      <c r="C11" s="117">
        <f>SUM(total!D147:D155)</f>
        <v>9</v>
      </c>
      <c r="D11" s="139">
        <f>SUM(total!B147:B155)</f>
        <v>3</v>
      </c>
      <c r="E11" s="118">
        <f t="shared" si="1"/>
        <v>33.333333333333336</v>
      </c>
      <c r="F11" s="123">
        <v>3583</v>
      </c>
      <c r="G11" s="119">
        <f t="shared" si="2"/>
        <v>9</v>
      </c>
      <c r="H11" s="140">
        <f t="shared" si="3"/>
        <v>0</v>
      </c>
      <c r="I11" s="139">
        <f>COUNT(total!E147:AC155)</f>
        <v>9</v>
      </c>
      <c r="J11" s="120">
        <f t="shared" si="0"/>
        <v>398.1111111111111</v>
      </c>
      <c r="K11" s="121">
        <f t="shared" si="4"/>
        <v>9</v>
      </c>
      <c r="L11" s="122">
        <f t="shared" si="5"/>
        <v>3</v>
      </c>
      <c r="M11" s="123">
        <f t="shared" si="6"/>
        <v>12</v>
      </c>
      <c r="N11" s="121">
        <f t="shared" si="7"/>
        <v>-25</v>
      </c>
      <c r="O11" s="124">
        <f t="shared" si="8"/>
        <v>-3</v>
      </c>
    </row>
    <row r="12" spans="2:15" ht="15">
      <c r="B12" s="116" t="s">
        <v>73</v>
      </c>
      <c r="C12" s="117">
        <f>SUM(total!D162:D175)</f>
        <v>14</v>
      </c>
      <c r="D12" s="139">
        <f>SUM(total!B162:B175)</f>
        <v>4</v>
      </c>
      <c r="E12" s="118">
        <f t="shared" si="1"/>
        <v>28.571428571428573</v>
      </c>
      <c r="F12" s="123">
        <v>6268</v>
      </c>
      <c r="G12" s="119">
        <f t="shared" si="2"/>
        <v>14</v>
      </c>
      <c r="H12" s="140">
        <f t="shared" si="3"/>
        <v>-1</v>
      </c>
      <c r="I12" s="139">
        <f>COUNT(total!E162:AC175)</f>
        <v>13</v>
      </c>
      <c r="J12" s="120">
        <f t="shared" si="0"/>
        <v>482.15384615384613</v>
      </c>
      <c r="K12" s="121">
        <f t="shared" si="4"/>
        <v>14</v>
      </c>
      <c r="L12" s="122">
        <f t="shared" si="5"/>
        <v>4</v>
      </c>
      <c r="M12" s="123">
        <f t="shared" si="6"/>
        <v>18</v>
      </c>
      <c r="N12" s="121">
        <f t="shared" si="7"/>
        <v>-27.77777777777777</v>
      </c>
      <c r="O12" s="124">
        <f t="shared" si="8"/>
        <v>-5</v>
      </c>
    </row>
    <row r="13" spans="2:15" ht="15">
      <c r="B13" s="116" t="s">
        <v>58</v>
      </c>
      <c r="C13" s="117">
        <f>SUM(total!D181:D219)</f>
        <v>39</v>
      </c>
      <c r="D13" s="139">
        <f>SUM(total!B181:B216)</f>
        <v>8</v>
      </c>
      <c r="E13" s="118">
        <f>D13*100/C13</f>
        <v>20.512820512820515</v>
      </c>
      <c r="F13" s="123">
        <v>21792</v>
      </c>
      <c r="G13" s="119">
        <f>+C13</f>
        <v>39</v>
      </c>
      <c r="H13" s="140">
        <f>+I13-G13</f>
        <v>6</v>
      </c>
      <c r="I13" s="139">
        <f>COUNT(total!E181:AC219)</f>
        <v>45</v>
      </c>
      <c r="J13" s="120">
        <f>F13/I13</f>
        <v>484.26666666666665</v>
      </c>
      <c r="K13" s="121">
        <f>C13</f>
        <v>39</v>
      </c>
      <c r="L13" s="122">
        <f>D13</f>
        <v>8</v>
      </c>
      <c r="M13" s="123">
        <f>SUM(K13:L13)</f>
        <v>47</v>
      </c>
      <c r="N13" s="121">
        <f>I13*100/M13-100</f>
        <v>-4.255319148936167</v>
      </c>
      <c r="O13" s="124">
        <f>I13-M13</f>
        <v>-2</v>
      </c>
    </row>
    <row r="14" spans="2:15" ht="15">
      <c r="B14" s="116" t="s">
        <v>59</v>
      </c>
      <c r="C14" s="117">
        <f>SUM(total!D224:D272)</f>
        <v>49</v>
      </c>
      <c r="D14" s="139">
        <f>SUM(total!B224:B272)</f>
        <v>14</v>
      </c>
      <c r="E14" s="118">
        <f>D14*100/C14</f>
        <v>28.571428571428573</v>
      </c>
      <c r="F14" s="123">
        <v>27861</v>
      </c>
      <c r="G14" s="119">
        <f>+C14</f>
        <v>49</v>
      </c>
      <c r="H14" s="140">
        <f>+I14-G14</f>
        <v>8</v>
      </c>
      <c r="I14" s="139">
        <f>COUNT(total!E224:AC272)</f>
        <v>57</v>
      </c>
      <c r="J14" s="120">
        <f>F14/I14</f>
        <v>488.7894736842105</v>
      </c>
      <c r="K14" s="121">
        <f>C14</f>
        <v>49</v>
      </c>
      <c r="L14" s="122">
        <f>D14</f>
        <v>14</v>
      </c>
      <c r="M14" s="123">
        <f>SUM(K14:L14)</f>
        <v>63</v>
      </c>
      <c r="N14" s="121">
        <f>I14*100/M14-100</f>
        <v>-9.523809523809518</v>
      </c>
      <c r="O14" s="124">
        <f>I14-M14</f>
        <v>-6</v>
      </c>
    </row>
    <row r="15" spans="2:15" ht="15">
      <c r="B15" s="116" t="s">
        <v>74</v>
      </c>
      <c r="C15" s="117">
        <f>SUM(total!D278:D284)</f>
        <v>7</v>
      </c>
      <c r="D15" s="139">
        <f>SUM(total!B278:B284)</f>
        <v>0</v>
      </c>
      <c r="E15" s="118">
        <f t="shared" si="1"/>
        <v>0</v>
      </c>
      <c r="F15" s="123">
        <v>3284</v>
      </c>
      <c r="G15" s="119">
        <f>+C15</f>
        <v>7</v>
      </c>
      <c r="H15" s="140">
        <f t="shared" si="3"/>
        <v>0</v>
      </c>
      <c r="I15" s="139">
        <f>COUNT(total!E278:AC284)</f>
        <v>7</v>
      </c>
      <c r="J15" s="120">
        <f t="shared" si="0"/>
        <v>469.14285714285717</v>
      </c>
      <c r="K15" s="121">
        <f t="shared" si="4"/>
        <v>7</v>
      </c>
      <c r="L15" s="122">
        <f t="shared" si="5"/>
        <v>0</v>
      </c>
      <c r="M15" s="123">
        <f t="shared" si="6"/>
        <v>7</v>
      </c>
      <c r="N15" s="121">
        <f t="shared" si="7"/>
        <v>0</v>
      </c>
      <c r="O15" s="124">
        <f t="shared" si="8"/>
        <v>0</v>
      </c>
    </row>
    <row r="16" spans="2:15" ht="15">
      <c r="B16" s="116" t="s">
        <v>61</v>
      </c>
      <c r="C16" s="117">
        <f>SUM(total!D290:D311)</f>
        <v>22</v>
      </c>
      <c r="D16" s="139">
        <f>SUM(total!B290:B311)</f>
        <v>4</v>
      </c>
      <c r="E16" s="118">
        <f t="shared" si="1"/>
        <v>18.181818181818183</v>
      </c>
      <c r="F16" s="123">
        <v>9554</v>
      </c>
      <c r="G16" s="119">
        <f t="shared" si="2"/>
        <v>22</v>
      </c>
      <c r="H16" s="140">
        <f t="shared" si="3"/>
        <v>1</v>
      </c>
      <c r="I16" s="139">
        <f>COUNT(total!E290:AC311)</f>
        <v>23</v>
      </c>
      <c r="J16" s="120">
        <f t="shared" si="0"/>
        <v>415.39130434782606</v>
      </c>
      <c r="K16" s="121">
        <f t="shared" si="4"/>
        <v>22</v>
      </c>
      <c r="L16" s="122">
        <f t="shared" si="5"/>
        <v>4</v>
      </c>
      <c r="M16" s="123">
        <f t="shared" si="6"/>
        <v>26</v>
      </c>
      <c r="N16" s="121">
        <f t="shared" si="7"/>
        <v>-11.538461538461533</v>
      </c>
      <c r="O16" s="124">
        <f t="shared" si="8"/>
        <v>-3</v>
      </c>
    </row>
    <row r="17" spans="2:15" ht="15">
      <c r="B17" s="116" t="s">
        <v>78</v>
      </c>
      <c r="C17" s="117">
        <f>SUM(total!D317:D366)</f>
        <v>50</v>
      </c>
      <c r="D17" s="139">
        <f>SUM(total!B317:B366)</f>
        <v>16</v>
      </c>
      <c r="E17" s="118">
        <f t="shared" si="1"/>
        <v>32</v>
      </c>
      <c r="F17" s="123">
        <v>21496</v>
      </c>
      <c r="G17" s="119">
        <f t="shared" si="2"/>
        <v>50</v>
      </c>
      <c r="H17" s="140">
        <f t="shared" si="3"/>
        <v>5</v>
      </c>
      <c r="I17" s="139">
        <f>COUNT(total!E317:AC366)</f>
        <v>55</v>
      </c>
      <c r="J17" s="120">
        <f t="shared" si="0"/>
        <v>390.8363636363636</v>
      </c>
      <c r="K17" s="121">
        <f t="shared" si="4"/>
        <v>50</v>
      </c>
      <c r="L17" s="122">
        <f t="shared" si="5"/>
        <v>16</v>
      </c>
      <c r="M17" s="123">
        <f t="shared" si="6"/>
        <v>66</v>
      </c>
      <c r="N17" s="121">
        <f t="shared" si="7"/>
        <v>-16.66666666666667</v>
      </c>
      <c r="O17" s="124">
        <f t="shared" si="8"/>
        <v>-11</v>
      </c>
    </row>
    <row r="18" spans="2:15" ht="15">
      <c r="B18" s="116" t="s">
        <v>62</v>
      </c>
      <c r="C18" s="117">
        <f>SUM(total!D373:D396)</f>
        <v>24</v>
      </c>
      <c r="D18" s="139">
        <f>SUM(total!B373:B396)</f>
        <v>7</v>
      </c>
      <c r="E18" s="118">
        <f t="shared" si="1"/>
        <v>29.166666666666668</v>
      </c>
      <c r="F18" s="123">
        <v>8658</v>
      </c>
      <c r="G18" s="119">
        <f t="shared" si="2"/>
        <v>24</v>
      </c>
      <c r="H18" s="140">
        <f t="shared" si="3"/>
        <v>-1</v>
      </c>
      <c r="I18" s="139">
        <f>COUNT(total!E373:AC396)</f>
        <v>23</v>
      </c>
      <c r="J18" s="120">
        <f t="shared" si="0"/>
        <v>376.4347826086956</v>
      </c>
      <c r="K18" s="121">
        <f t="shared" si="4"/>
        <v>24</v>
      </c>
      <c r="L18" s="122">
        <f t="shared" si="5"/>
        <v>7</v>
      </c>
      <c r="M18" s="123">
        <f t="shared" si="6"/>
        <v>31</v>
      </c>
      <c r="N18" s="121">
        <f t="shared" si="7"/>
        <v>-25.80645161290323</v>
      </c>
      <c r="O18" s="124">
        <f t="shared" si="8"/>
        <v>-8</v>
      </c>
    </row>
    <row r="19" spans="2:15" ht="15">
      <c r="B19" s="116" t="s">
        <v>63</v>
      </c>
      <c r="C19" s="117">
        <f>SUM(total!D402:D436)</f>
        <v>35</v>
      </c>
      <c r="D19" s="139">
        <f>SUM(total!B402:B436)</f>
        <v>15</v>
      </c>
      <c r="E19" s="118">
        <f t="shared" si="1"/>
        <v>42.857142857142854</v>
      </c>
      <c r="F19" s="123">
        <v>31944</v>
      </c>
      <c r="G19" s="119">
        <f t="shared" si="2"/>
        <v>35</v>
      </c>
      <c r="H19" s="140">
        <f t="shared" si="3"/>
        <v>19</v>
      </c>
      <c r="I19" s="139">
        <f>COUNT(total!E402:AC436)</f>
        <v>54</v>
      </c>
      <c r="J19" s="120">
        <f t="shared" si="0"/>
        <v>591.5555555555555</v>
      </c>
      <c r="K19" s="121">
        <f t="shared" si="4"/>
        <v>35</v>
      </c>
      <c r="L19" s="122">
        <f t="shared" si="5"/>
        <v>15</v>
      </c>
      <c r="M19" s="123">
        <f t="shared" si="6"/>
        <v>50</v>
      </c>
      <c r="N19" s="121">
        <f t="shared" si="7"/>
        <v>8</v>
      </c>
      <c r="O19" s="124">
        <f t="shared" si="8"/>
        <v>4</v>
      </c>
    </row>
    <row r="20" spans="2:15" ht="15">
      <c r="B20" s="116" t="s">
        <v>76</v>
      </c>
      <c r="C20" s="117">
        <f>SUM(total!D442:D488)</f>
        <v>45</v>
      </c>
      <c r="D20" s="139">
        <f>SUM(total!B442:B484)</f>
        <v>7</v>
      </c>
      <c r="E20" s="118">
        <f>D20*100/C20</f>
        <v>15.555555555555555</v>
      </c>
      <c r="F20" s="123">
        <v>5964</v>
      </c>
      <c r="G20" s="119">
        <f>+C20</f>
        <v>45</v>
      </c>
      <c r="H20" s="140">
        <f>+I20-G20</f>
        <v>-4</v>
      </c>
      <c r="I20" s="139">
        <f>COUNT(total!E442:AC484)</f>
        <v>41</v>
      </c>
      <c r="J20" s="120">
        <f t="shared" si="0"/>
        <v>145.46341463414635</v>
      </c>
      <c r="K20" s="121">
        <f>C20</f>
        <v>45</v>
      </c>
      <c r="L20" s="122">
        <f>D20</f>
        <v>7</v>
      </c>
      <c r="M20" s="123">
        <f>SUM(K20:L20)</f>
        <v>52</v>
      </c>
      <c r="N20" s="121">
        <f>I20*100/M20-100</f>
        <v>-21.15384615384616</v>
      </c>
      <c r="O20" s="124">
        <f>I20-M20</f>
        <v>-11</v>
      </c>
    </row>
    <row r="21" spans="2:15" ht="15">
      <c r="B21" s="116" t="s">
        <v>64</v>
      </c>
      <c r="C21" s="117">
        <f>SUM(total!D493:D506)</f>
        <v>14</v>
      </c>
      <c r="D21" s="139">
        <f>SUM(total!B493:B506)</f>
        <v>5</v>
      </c>
      <c r="E21" s="118">
        <f t="shared" si="1"/>
        <v>35.714285714285715</v>
      </c>
      <c r="F21" s="123">
        <v>1791</v>
      </c>
      <c r="G21" s="119">
        <f t="shared" si="2"/>
        <v>14</v>
      </c>
      <c r="H21" s="140">
        <f t="shared" si="3"/>
        <v>-4</v>
      </c>
      <c r="I21" s="139">
        <f>COUNT(total!E493:AC506)</f>
        <v>10</v>
      </c>
      <c r="J21" s="120">
        <f t="shared" si="0"/>
        <v>179.1</v>
      </c>
      <c r="K21" s="121">
        <f t="shared" si="4"/>
        <v>14</v>
      </c>
      <c r="L21" s="122">
        <f t="shared" si="5"/>
        <v>5</v>
      </c>
      <c r="M21" s="123">
        <f t="shared" si="6"/>
        <v>19</v>
      </c>
      <c r="N21" s="121">
        <f t="shared" si="7"/>
        <v>-47.36842105263158</v>
      </c>
      <c r="O21" s="124">
        <f t="shared" si="8"/>
        <v>-9</v>
      </c>
    </row>
    <row r="22" spans="2:15" ht="15">
      <c r="B22" s="116" t="s">
        <v>65</v>
      </c>
      <c r="C22" s="117">
        <f>SUM(total!D512:D524)</f>
        <v>13</v>
      </c>
      <c r="D22" s="139">
        <f>SUM(total!B512:B524)</f>
        <v>0</v>
      </c>
      <c r="E22" s="118">
        <f t="shared" si="1"/>
        <v>0</v>
      </c>
      <c r="F22" s="123">
        <v>896</v>
      </c>
      <c r="G22" s="119">
        <f t="shared" si="2"/>
        <v>13</v>
      </c>
      <c r="H22" s="140">
        <f t="shared" si="3"/>
        <v>-5</v>
      </c>
      <c r="I22" s="139">
        <f>COUNT(total!E512:AC524)</f>
        <v>8</v>
      </c>
      <c r="J22" s="120">
        <f t="shared" si="0"/>
        <v>112</v>
      </c>
      <c r="K22" s="121">
        <f t="shared" si="4"/>
        <v>13</v>
      </c>
      <c r="L22" s="122">
        <f t="shared" si="5"/>
        <v>0</v>
      </c>
      <c r="M22" s="123">
        <f t="shared" si="6"/>
        <v>13</v>
      </c>
      <c r="N22" s="121">
        <f t="shared" si="7"/>
        <v>-38.46153846153846</v>
      </c>
      <c r="O22" s="124">
        <f t="shared" si="8"/>
        <v>-5</v>
      </c>
    </row>
    <row r="23" spans="2:15" ht="15">
      <c r="B23" s="116" t="s">
        <v>66</v>
      </c>
      <c r="C23" s="117">
        <f>SUM(total!D530:D555)</f>
        <v>26</v>
      </c>
      <c r="D23" s="139">
        <f>SUM(total!B530:B555)</f>
        <v>7</v>
      </c>
      <c r="E23" s="118">
        <f t="shared" si="1"/>
        <v>26.923076923076923</v>
      </c>
      <c r="F23" s="123">
        <v>9554</v>
      </c>
      <c r="G23" s="119">
        <f t="shared" si="2"/>
        <v>26</v>
      </c>
      <c r="H23" s="140">
        <f t="shared" si="3"/>
        <v>-1</v>
      </c>
      <c r="I23" s="139">
        <f>COUNT(total!E530:AC555)</f>
        <v>25</v>
      </c>
      <c r="J23" s="120">
        <f t="shared" si="0"/>
        <v>382.16</v>
      </c>
      <c r="K23" s="121">
        <f t="shared" si="4"/>
        <v>26</v>
      </c>
      <c r="L23" s="122">
        <f t="shared" si="5"/>
        <v>7</v>
      </c>
      <c r="M23" s="123">
        <f t="shared" si="6"/>
        <v>33</v>
      </c>
      <c r="N23" s="121">
        <f t="shared" si="7"/>
        <v>-24.24242424242425</v>
      </c>
      <c r="O23" s="124">
        <f t="shared" si="8"/>
        <v>-8</v>
      </c>
    </row>
    <row r="24" spans="2:15" ht="15">
      <c r="B24" s="116" t="s">
        <v>67</v>
      </c>
      <c r="C24" s="117">
        <f>SUM(total!D561:D586)</f>
        <v>26</v>
      </c>
      <c r="D24" s="139">
        <f>SUM(total!B561:B586)</f>
        <v>5</v>
      </c>
      <c r="E24" s="118">
        <f t="shared" si="1"/>
        <v>19.23076923076923</v>
      </c>
      <c r="F24" s="123">
        <v>7464</v>
      </c>
      <c r="G24" s="119">
        <f t="shared" si="2"/>
        <v>26</v>
      </c>
      <c r="H24" s="140">
        <f t="shared" si="3"/>
        <v>0</v>
      </c>
      <c r="I24" s="139">
        <f>COUNT(total!E561:AC586)</f>
        <v>26</v>
      </c>
      <c r="J24" s="120">
        <f t="shared" si="0"/>
        <v>287.0769230769231</v>
      </c>
      <c r="K24" s="121">
        <f t="shared" si="4"/>
        <v>26</v>
      </c>
      <c r="L24" s="122">
        <f t="shared" si="5"/>
        <v>5</v>
      </c>
      <c r="M24" s="123">
        <f t="shared" si="6"/>
        <v>31</v>
      </c>
      <c r="N24" s="121">
        <f t="shared" si="7"/>
        <v>-16.129032258064512</v>
      </c>
      <c r="O24" s="124">
        <f t="shared" si="8"/>
        <v>-5</v>
      </c>
    </row>
    <row r="25" spans="2:15" ht="15">
      <c r="B25" s="116" t="s">
        <v>75</v>
      </c>
      <c r="C25" s="117">
        <f>SUM(total!D592:D606)</f>
        <v>15</v>
      </c>
      <c r="D25" s="139">
        <f>SUM(total!B592:B605)</f>
        <v>2</v>
      </c>
      <c r="E25" s="118">
        <f t="shared" si="1"/>
        <v>13.333333333333334</v>
      </c>
      <c r="F25" s="123">
        <v>5670</v>
      </c>
      <c r="G25" s="119">
        <f t="shared" si="2"/>
        <v>15</v>
      </c>
      <c r="H25" s="140">
        <f t="shared" si="3"/>
        <v>-1</v>
      </c>
      <c r="I25" s="139">
        <f>COUNT(total!E592:AC606)</f>
        <v>14</v>
      </c>
      <c r="J25" s="120">
        <f t="shared" si="0"/>
        <v>405</v>
      </c>
      <c r="K25" s="121">
        <f t="shared" si="4"/>
        <v>15</v>
      </c>
      <c r="L25" s="122">
        <f t="shared" si="5"/>
        <v>2</v>
      </c>
      <c r="M25" s="123">
        <f t="shared" si="6"/>
        <v>17</v>
      </c>
      <c r="N25" s="121">
        <f t="shared" si="7"/>
        <v>-17.647058823529406</v>
      </c>
      <c r="O25" s="124">
        <f t="shared" si="8"/>
        <v>-3</v>
      </c>
    </row>
    <row r="26" spans="2:15" ht="15">
      <c r="B26" s="116" t="s">
        <v>70</v>
      </c>
      <c r="C26" s="117">
        <f>SUM(total!D612:D630)</f>
        <v>19</v>
      </c>
      <c r="D26" s="139">
        <f>SUM(total!B612:B630)</f>
        <v>8</v>
      </c>
      <c r="E26" s="118">
        <f t="shared" si="1"/>
        <v>42.10526315789474</v>
      </c>
      <c r="F26" s="123">
        <v>10748</v>
      </c>
      <c r="G26" s="119">
        <f t="shared" si="2"/>
        <v>19</v>
      </c>
      <c r="H26" s="140">
        <f t="shared" si="3"/>
        <v>3</v>
      </c>
      <c r="I26" s="139">
        <f>COUNT(total!E612:AC630)</f>
        <v>22</v>
      </c>
      <c r="J26" s="120">
        <f t="shared" si="0"/>
        <v>488.54545454545456</v>
      </c>
      <c r="K26" s="121">
        <f t="shared" si="4"/>
        <v>19</v>
      </c>
      <c r="L26" s="122">
        <f t="shared" si="5"/>
        <v>8</v>
      </c>
      <c r="M26" s="123">
        <f t="shared" si="6"/>
        <v>27</v>
      </c>
      <c r="N26" s="121">
        <f t="shared" si="7"/>
        <v>-18.51851851851852</v>
      </c>
      <c r="O26" s="124">
        <f t="shared" si="8"/>
        <v>-5</v>
      </c>
    </row>
    <row r="27" spans="2:15" ht="15.75" thickBot="1">
      <c r="B27" s="116" t="s">
        <v>71</v>
      </c>
      <c r="C27" s="117">
        <f>SUM(total!D636:D701)</f>
        <v>66</v>
      </c>
      <c r="D27" s="139">
        <f>SUM(total!B636:B701)</f>
        <v>7</v>
      </c>
      <c r="E27" s="118">
        <f t="shared" si="1"/>
        <v>10.606060606060606</v>
      </c>
      <c r="F27" s="123">
        <v>23290</v>
      </c>
      <c r="G27" s="119">
        <f t="shared" si="2"/>
        <v>66</v>
      </c>
      <c r="H27" s="140">
        <f>+I27-G27</f>
        <v>-4</v>
      </c>
      <c r="I27" s="139">
        <f>COUNT(total!E636:AC701)</f>
        <v>62</v>
      </c>
      <c r="J27" s="120">
        <f t="shared" si="0"/>
        <v>375.64516129032256</v>
      </c>
      <c r="K27" s="121">
        <f t="shared" si="4"/>
        <v>66</v>
      </c>
      <c r="L27" s="122">
        <f t="shared" si="5"/>
        <v>7</v>
      </c>
      <c r="M27" s="123">
        <f t="shared" si="6"/>
        <v>73</v>
      </c>
      <c r="N27" s="121">
        <f t="shared" si="7"/>
        <v>-15.06849315068493</v>
      </c>
      <c r="O27" s="124">
        <f t="shared" si="8"/>
        <v>-11</v>
      </c>
    </row>
    <row r="28" spans="3:15" ht="15.75" thickBot="1">
      <c r="C28" s="151">
        <f>SUM(C8:C27)</f>
        <v>588</v>
      </c>
      <c r="D28" s="152">
        <f>SUM(D8:D27)</f>
        <v>145</v>
      </c>
      <c r="E28" s="150">
        <f>AVERAGE(E8:E27)</f>
        <v>24.244176729703046</v>
      </c>
      <c r="F28" s="149">
        <f>SUM(F8:F27)</f>
        <v>258640</v>
      </c>
      <c r="G28" s="153">
        <f>SUM(G8:G27)</f>
        <v>588</v>
      </c>
      <c r="H28" s="153">
        <f>SUM(H8:H27)</f>
        <v>38</v>
      </c>
      <c r="I28" s="151">
        <f>SUM(I8:I27)</f>
        <v>626</v>
      </c>
      <c r="J28" s="125">
        <f>AVERAGE(J8:J27)</f>
        <v>391.27086193891523</v>
      </c>
      <c r="K28" s="126">
        <f>SUM(K8:K27)</f>
        <v>588</v>
      </c>
      <c r="L28" s="127">
        <f>SUM(L8:L27)</f>
        <v>145</v>
      </c>
      <c r="M28" s="128">
        <f>SUM(M8:M27)</f>
        <v>733</v>
      </c>
      <c r="N28" s="127">
        <f>AVERAGE(N8:N27)</f>
        <v>-17.170390946489636</v>
      </c>
      <c r="O28" s="128">
        <f>SUM(O8:O27)</f>
        <v>-107</v>
      </c>
    </row>
  </sheetData>
  <printOptions/>
  <pageMargins left="0.75" right="0.75" top="1" bottom="1" header="0" footer="0"/>
  <pageSetup horizontalDpi="300" verticalDpi="300" orientation="landscape" paperSize="9" r:id="rId4"/>
  <drawing r:id="rId3"/>
  <legacyDrawing r:id="rId2"/>
  <oleObjects>
    <oleObject progId="Word.Document.8" shapeId="4310306"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697</dc:title>
  <dc:subject>Recollida Juny Maresme</dc:subject>
  <dc:creator>RECUMAS, SL</dc:creator>
  <cp:keywords/>
  <dc:description/>
  <cp:lastModifiedBy>carme.ruiz</cp:lastModifiedBy>
  <cp:lastPrinted>2006-07-11T11:02:02Z</cp:lastPrinted>
  <dcterms:created xsi:type="dcterms:W3CDTF">1998-11-18T16:05:58Z</dcterms:created>
  <dcterms:modified xsi:type="dcterms:W3CDTF">2006-07-14T12:05:51Z</dcterms:modified>
  <cp:category/>
  <cp:version/>
  <cp:contentType/>
  <cp:contentStatus/>
</cp:coreProperties>
</file>