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650" windowWidth="10470" windowHeight="6525" tabRatio="601" activeTab="0"/>
  </bookViews>
  <sheets>
    <sheet name="total" sheetId="1" r:id="rId1"/>
    <sheet name="RESUM MENSUAL VIDRE" sheetId="2" r:id="rId2"/>
  </sheets>
  <definedNames>
    <definedName name="_xlnm.Print_Area" localSheetId="0">'total'!$B$1:$AE$669</definedName>
  </definedNames>
  <calcPr fullCalcOnLoad="1"/>
</workbook>
</file>

<file path=xl/sharedStrings.xml><?xml version="1.0" encoding="utf-8"?>
<sst xmlns="http://schemas.openxmlformats.org/spreadsheetml/2006/main" count="744" uniqueCount="614">
  <si>
    <t>Avgda Pau Casals # Pg d'en Llull</t>
  </si>
  <si>
    <t>Cami del Golf # Avgda. del Puntó</t>
  </si>
  <si>
    <t>Avgda. Rocaferrera # Pg Garrofers</t>
  </si>
  <si>
    <t>C/ del Port ( Barri Balís)</t>
  </si>
  <si>
    <t>C/Mestral # C/Garbí</t>
  </si>
  <si>
    <t>Passeig el Castanyer # C/Cadí</t>
  </si>
  <si>
    <t>Camí Premia Dalt</t>
  </si>
  <si>
    <t>C/Camelia (sota l'autopista)</t>
  </si>
  <si>
    <t>Camí a Alella # C/Aqueducte</t>
  </si>
  <si>
    <t>C/La Vinya # C/Migjorn</t>
  </si>
  <si>
    <t>C/Joan XXIII # C/Pi de la India</t>
  </si>
  <si>
    <t>C/Migjorn # C/Josep Puigoriol</t>
  </si>
  <si>
    <t>Torrent Dr.Barberà # Riera</t>
  </si>
  <si>
    <t>Psst. de la Riera # C/Can Bassols</t>
  </si>
  <si>
    <t>C/Jaques Costeau # Torrent de Sant Berger</t>
  </si>
  <si>
    <t>Passeig de la Riera # Plaça Catalunya</t>
  </si>
  <si>
    <t>Torrent de les Monges # Francesc d'Assís</t>
  </si>
  <si>
    <t>C/Pep Ventura # Tenor Viñas</t>
  </si>
  <si>
    <t>Camí a Alella, 76</t>
  </si>
  <si>
    <t>Riera # Torrent del Molí</t>
  </si>
  <si>
    <t>Consell Comarcal del Maresme</t>
  </si>
  <si>
    <t xml:space="preserve"> </t>
  </si>
  <si>
    <t xml:space="preserve"> Mes :</t>
  </si>
  <si>
    <t>Dates de Recollida:</t>
  </si>
  <si>
    <t>Kgs Recollits:</t>
  </si>
  <si>
    <t>Detall de Recollides per Poblacions</t>
  </si>
  <si>
    <t>Alella</t>
  </si>
  <si>
    <t>Dies Recollida:</t>
  </si>
  <si>
    <t>Arenys de Mar</t>
  </si>
  <si>
    <t>Arenys de Munt</t>
  </si>
  <si>
    <t>Caldes d'Estrac</t>
  </si>
  <si>
    <t>Dosrius</t>
  </si>
  <si>
    <t>Malgrat de Mar</t>
  </si>
  <si>
    <t>El Masnou</t>
  </si>
  <si>
    <t>Orrius</t>
  </si>
  <si>
    <t>Palafolls</t>
  </si>
  <si>
    <t>Premià de Dalt</t>
  </si>
  <si>
    <t>Premià de Mar</t>
  </si>
  <si>
    <t>Sant Cebrià de Vallalta</t>
  </si>
  <si>
    <t>Sant Iscle de Vallalta</t>
  </si>
  <si>
    <t>Sant Pol de Mar</t>
  </si>
  <si>
    <t>Sant Vicenç de Montalt</t>
  </si>
  <si>
    <t>Santa Sussana</t>
  </si>
  <si>
    <t>Sant Andreu de Llavaneres</t>
  </si>
  <si>
    <t>Teià</t>
  </si>
  <si>
    <t>Població</t>
  </si>
  <si>
    <t>Dosrius-Canyamars</t>
  </si>
  <si>
    <t>Òrrius</t>
  </si>
  <si>
    <t>Santa Susanna</t>
  </si>
  <si>
    <t>St. Andreu Llavaneres</t>
  </si>
  <si>
    <t>Plaça d'Orient</t>
  </si>
  <si>
    <t>Pineda de Mar</t>
  </si>
  <si>
    <t>Pineda de mar</t>
  </si>
  <si>
    <t>Plaça de la Pagesia</t>
  </si>
  <si>
    <t>Recollida Selectiva de Vidre</t>
  </si>
  <si>
    <t xml:space="preserve">             Total de Kgs. de Vidre recollits a la comarca:</t>
  </si>
  <si>
    <t>Riera Coma Fosca # Jaume Rius i Fabra</t>
  </si>
  <si>
    <t>C/ Coll De Vendràs 2 # Torrent Comulada</t>
  </si>
  <si>
    <t>C/ de La Rasa # C/ de La Generalitat</t>
  </si>
  <si>
    <t>Hostal Sol Fina</t>
  </si>
  <si>
    <t>Plaça de la Pubilla</t>
  </si>
  <si>
    <t>Plaça d'Espanya</t>
  </si>
  <si>
    <t>Aparcament Crta. Enllaç # C/ dels Arbres</t>
  </si>
  <si>
    <t>C/ dels Batlles # Fcesc. Mas Abril</t>
  </si>
  <si>
    <t>Club Nàutic</t>
  </si>
  <si>
    <t>Hotel Gran Sol</t>
  </si>
  <si>
    <t>Passeig de la Riera, nº 32</t>
  </si>
  <si>
    <t>Plaça de l'estació</t>
  </si>
  <si>
    <t>Platja de La Musclera-Rest Voramar</t>
  </si>
  <si>
    <t>Pla dels Frares</t>
  </si>
  <si>
    <t>C/ de les Doedes nº 2</t>
  </si>
  <si>
    <t>Urb Can Bartomet</t>
  </si>
  <si>
    <t>Entrada Urb. Sant Pol 2000</t>
  </si>
  <si>
    <t>Camp de Futbol</t>
  </si>
  <si>
    <t>Can Ginebra</t>
  </si>
  <si>
    <t>Avgda. Barcelona, nº 16</t>
  </si>
  <si>
    <t>Deixalleria</t>
  </si>
  <si>
    <t>Plaça de la Sardana</t>
  </si>
  <si>
    <t>Plaça Paisos Catalans</t>
  </si>
  <si>
    <t>Plaça del Vent</t>
  </si>
  <si>
    <t>Plaça festa de l'arbre</t>
  </si>
  <si>
    <t>N-II # Supeco</t>
  </si>
  <si>
    <t>Plaça del Carme</t>
  </si>
  <si>
    <t>Plaça de les Creus</t>
  </si>
  <si>
    <t>Rial Pascual # Ctra. D'Arenys</t>
  </si>
  <si>
    <t>C/ Brasil</t>
  </si>
  <si>
    <t>Avgda. Juan Carles I (Vell Resguard)</t>
  </si>
  <si>
    <t>Camping Masnou</t>
  </si>
  <si>
    <t>C/Almeria</t>
  </si>
  <si>
    <t>Port Marítim</t>
  </si>
  <si>
    <t>Port Marítim # Rest. Enrico</t>
  </si>
  <si>
    <t>Passeig de les Moreres</t>
  </si>
  <si>
    <t>Rest. Casa Oms</t>
  </si>
  <si>
    <t>Plaça del Rei</t>
  </si>
  <si>
    <t>Entrada Urb. Can Figueres</t>
  </si>
  <si>
    <t>Urb. Can Palau (entrada)</t>
  </si>
  <si>
    <t>C/Huguet</t>
  </si>
  <si>
    <t>Caprabo</t>
  </si>
  <si>
    <t>C/Xile (prop Camí del Mig)</t>
  </si>
  <si>
    <t>C/ de la Constitució (Col.legi Lluís Millet)</t>
  </si>
  <si>
    <t>IES Mediterrània (Avgda. Juan Carles I)</t>
  </si>
  <si>
    <t>Amadeu I(davant 19)</t>
  </si>
  <si>
    <t>Amadeu I(prop N-II)</t>
  </si>
  <si>
    <t>Plça. Ramón i Cajal (costat cementiri)</t>
  </si>
  <si>
    <t>La Carpa</t>
  </si>
  <si>
    <t>Pep Ventura # Mare de Déu de Núria</t>
  </si>
  <si>
    <t>Rest. Ravarte (NII- a 500m. de Fustes Esteve)</t>
  </si>
  <si>
    <t>Entrada Urb.Mas Carbó</t>
  </si>
  <si>
    <t>Urb.Mas Reixach-C/Ginesta#Av.Mas Reixach(Prop S.Tèc.Bosch)</t>
  </si>
  <si>
    <t>Plaça de la Infància</t>
  </si>
  <si>
    <t>Rambla Catalunya</t>
  </si>
  <si>
    <t>Rbla Àngel Guimerà (davant Parking Alella Vinicola)</t>
  </si>
  <si>
    <t>Pgte. Creu de Pedra, 41</t>
  </si>
  <si>
    <t>Ctra. Masnou (Pàrking entrada poble)</t>
  </si>
  <si>
    <t>Caves Roura</t>
  </si>
  <si>
    <t>Riera Coma Fosca 42</t>
  </si>
  <si>
    <t>Balneari Titus (dins) - NII</t>
  </si>
  <si>
    <t>Restaurant Hispania - NII</t>
  </si>
  <si>
    <t>Club Náutic</t>
  </si>
  <si>
    <t>Port (davant Rest. Posit)</t>
  </si>
  <si>
    <t>Pl.11 de Setembre (Platja Costat Port)</t>
  </si>
  <si>
    <t>Pavelló de Dosrius</t>
  </si>
  <si>
    <t>Area d'Esplai del Corredor</t>
  </si>
  <si>
    <t>Passeig Marítim (davant disco Class)</t>
  </si>
  <si>
    <t>C/ de la Masia Ribas # NII</t>
  </si>
  <si>
    <t>Camí del mig, nº 35-37 (Pavelló)</t>
  </si>
  <si>
    <t>Casa de Colònies Can Bosch</t>
  </si>
  <si>
    <t>Parc del Litoral</t>
  </si>
  <si>
    <r>
      <t xml:space="preserve">Plaça Sant Cristofor - NII </t>
    </r>
    <r>
      <rPr>
        <u val="single"/>
        <sz val="8"/>
        <rFont val="Arial"/>
        <family val="2"/>
      </rPr>
      <t>(darrera Gasolinera)</t>
    </r>
  </si>
  <si>
    <t>Torrent del Morer - NII</t>
  </si>
  <si>
    <t>Passeig Marítim (Rest. La Caleta)</t>
  </si>
  <si>
    <t>Pg. de Riera # La Rampa</t>
  </si>
  <si>
    <t>Restaurant Cambray (Torrent Mora)</t>
  </si>
  <si>
    <t>C/Esglesia # Cementiri</t>
  </si>
  <si>
    <t>Entrada Urb. Can Massuet</t>
  </si>
  <si>
    <t>Pl. Canigó (Prop. Riereta)</t>
  </si>
  <si>
    <t>C/Ramon y Cajal # C/Montserrat</t>
  </si>
  <si>
    <t>Pstge. Joan Matas, nº 82</t>
  </si>
  <si>
    <t>Passeig Marítim (davant Tropicana)</t>
  </si>
  <si>
    <t>Passeig Marítim (davant Hotel Tropic ParcK)</t>
  </si>
  <si>
    <t>Passeig Marítim (Hotel Montplaya)</t>
  </si>
  <si>
    <t>N-II (Mossen Cinto Verdaguer nº1)</t>
  </si>
  <si>
    <t>Torrent Can Gayó  (Entre c/Maresme i c/Agricultura)</t>
  </si>
  <si>
    <t>Port Marítim (Parking)</t>
  </si>
  <si>
    <t>Plaça de La Palmera</t>
  </si>
  <si>
    <t>Champion-Hotel Sta.Susanna Ressort # N II</t>
  </si>
  <si>
    <t>Entrada Urb. Can Gelat</t>
  </si>
  <si>
    <t>Passeig Marítim # Torrentó Can Gelat</t>
  </si>
  <si>
    <t>Hotel Tahití</t>
  </si>
  <si>
    <t>3m</t>
  </si>
  <si>
    <t>Contenidors</t>
  </si>
  <si>
    <t>Quilos</t>
  </si>
  <si>
    <t>Buidatges Realitzats</t>
  </si>
  <si>
    <t>Ratio</t>
  </si>
  <si>
    <t>Buidatges Teòrics</t>
  </si>
  <si>
    <t>Desviació</t>
  </si>
  <si>
    <t>% Sobre total</t>
  </si>
  <si>
    <t xml:space="preserve">Buidatges </t>
  </si>
  <si>
    <t>Doblatges</t>
  </si>
  <si>
    <t>TOTAL</t>
  </si>
  <si>
    <t xml:space="preserve">Quilos per </t>
  </si>
  <si>
    <t>en</t>
  </si>
  <si>
    <t>en núm.</t>
  </si>
  <si>
    <t>en servei</t>
  </si>
  <si>
    <t>Seleccionats</t>
  </si>
  <si>
    <t>contenidors</t>
  </si>
  <si>
    <t>Recollits</t>
  </si>
  <si>
    <t>Ordinaris</t>
  </si>
  <si>
    <t>REALITZAT</t>
  </si>
  <si>
    <t>buidatge</t>
  </si>
  <si>
    <t>TEORIC</t>
  </si>
  <si>
    <t>%</t>
  </si>
  <si>
    <t>buidatges</t>
  </si>
  <si>
    <t>Psg. Diputació # Plaça Reis Catòlics</t>
  </si>
  <si>
    <t>Recollida Selectiva de VIDRE</t>
  </si>
  <si>
    <t>Aparcament Bellsolell</t>
  </si>
  <si>
    <t>Carretera Torrentbó 4 (Blau Verd)</t>
  </si>
  <si>
    <t>Veïnat Torrentbó</t>
  </si>
  <si>
    <t>L'Ajup</t>
  </si>
  <si>
    <t>Aiguaviva</t>
  </si>
  <si>
    <t>Lourdes</t>
  </si>
  <si>
    <t>Avgda del Remei # C/ les Flors</t>
  </si>
  <si>
    <t>Pça Sant Carles</t>
  </si>
  <si>
    <t>Crta Enllaç # Pg. Can Balet</t>
  </si>
  <si>
    <t>Plaça de Ponent</t>
  </si>
  <si>
    <t>Carretera Torrentbó 3 (les Oliveres)</t>
  </si>
  <si>
    <t>Rambla Ferreries # Camí de St. Genís</t>
  </si>
  <si>
    <t>Gran Via # C/ de Marina</t>
  </si>
  <si>
    <t>Torrent Fontsanta</t>
  </si>
  <si>
    <t>Camí Plà de la Torreta # NII</t>
  </si>
  <si>
    <t>Camí del Plà (prop autopista)</t>
  </si>
  <si>
    <t>Riera de Sant Andreu (Can Pere Joan)</t>
  </si>
  <si>
    <t>Coma Clara Urb Can Magarola</t>
  </si>
  <si>
    <t>Urb. Tres Turons - Les Oliveres</t>
  </si>
  <si>
    <t>Urb. Tres Turons - Els Roures</t>
  </si>
  <si>
    <t>Urb. Tres Turons - Les Moreres</t>
  </si>
  <si>
    <t>C/Aranyó</t>
  </si>
  <si>
    <t>C/Lluis Millet # Torrent Umbert</t>
  </si>
  <si>
    <t>Deixalleria (Teià, Alella, Masnou)</t>
  </si>
  <si>
    <t>Restaurant Les Palmeres</t>
  </si>
  <si>
    <t>Carretera de Premià Dalt # Camí Empredat</t>
  </si>
  <si>
    <t>Torrent Castells # Torres i Bages</t>
  </si>
  <si>
    <t>Entrada Polígon Montseny</t>
  </si>
  <si>
    <t>Plaça del Sol # Psg. Marítim</t>
  </si>
  <si>
    <t>Ctra. Sant Vicenç</t>
  </si>
  <si>
    <t>Zona Industrial</t>
  </si>
  <si>
    <t>Camí del Cementiri # Joan Miró</t>
  </si>
  <si>
    <t>Pl. de la Pagesia (Lola Anglada Soterrat)</t>
  </si>
  <si>
    <t>C/ Salvador Espriu (davant Pabelló)</t>
  </si>
  <si>
    <t>Camí de la Masia # Psstge de la Riera</t>
  </si>
  <si>
    <t>Institut Tres Turons</t>
  </si>
  <si>
    <t>Pl. de l'Església</t>
  </si>
  <si>
    <t>Torrent d'en Puig - Costat Brigada Municipal</t>
  </si>
  <si>
    <t>C/Folch i Torres (davant pavelló Margall)</t>
  </si>
  <si>
    <t>C/Barcelona</t>
  </si>
  <si>
    <t>C/Roger de flor</t>
  </si>
  <si>
    <t>C/Ferran Fabra, nº 31</t>
  </si>
  <si>
    <t>Camí del Mig # C/Maria Auxiliadora</t>
  </si>
  <si>
    <t>C/Abat Escarré # Avgda.J.F.Kennedy (Camp d'Esports)</t>
  </si>
  <si>
    <t>C/Fontanils # C/Dr.Agell</t>
  </si>
  <si>
    <t>Fra Juniper Serra# Avgda. Cusí i Fortunet</t>
  </si>
  <si>
    <t>Can Teixidó # C/Jordi Basegoda i Tintó (prop NII)</t>
  </si>
  <si>
    <t>Ctra del Masnou a Granollers (davant C/Mare de Deu del Pilar)</t>
  </si>
  <si>
    <t>C/Navarra # C/St. Jordi</t>
  </si>
  <si>
    <t>Pau Estapé Maristany # C/Mongat</t>
  </si>
  <si>
    <t>C/ 1 de Maig # C/Navarra</t>
  </si>
  <si>
    <t>C/Pujades i Truch</t>
  </si>
  <si>
    <t>C/Mare de Déu del Pilar,13 (rotonda)</t>
  </si>
  <si>
    <t>C/Pintor Fortuny # C/Joan Llampalles</t>
  </si>
  <si>
    <t>C/Ventura i Gassol # C/Bilbao</t>
  </si>
  <si>
    <t>C/Dr.Oliver Gumà (prop Avgda.Joan XXIII)</t>
  </si>
  <si>
    <t>C/ El Berguedà # Pollacra Goleta)</t>
  </si>
  <si>
    <t>C/Terol # C/Montserrat Roig</t>
  </si>
  <si>
    <t>C/Ametllers # C/Montserrat Roig</t>
  </si>
  <si>
    <t>C/Torrent Vallmora,3 (al costat parc)</t>
  </si>
  <si>
    <t>Pg.Roman Fabra # Plaça Espanya)</t>
  </si>
  <si>
    <t>Club de tenis Masnou (Pg.C. Colom # C/St.Lluís)</t>
  </si>
  <si>
    <t>C/Fray Juniper Serra # Sant Sebastià</t>
  </si>
  <si>
    <t>C/Frederic Bosch # Cristofol Colom</t>
  </si>
  <si>
    <t>C/Bòvila</t>
  </si>
  <si>
    <t>C/Pintor Domènec i Ferrer # C/Navarra</t>
  </si>
  <si>
    <t>C/Fontanils # C/Mare de Déu de Núria</t>
  </si>
  <si>
    <t>C/Joan Miró (prop44)</t>
  </si>
  <si>
    <t>C/Mestres Villà # C/Mestres Villà</t>
  </si>
  <si>
    <t>C/Generalitat de Catalunya</t>
  </si>
  <si>
    <t>C/Masnou # C/Rosaleda</t>
  </si>
  <si>
    <t xml:space="preserve">C/Antoni Borrell # Pg. Ma. Estrada </t>
  </si>
  <si>
    <t>Prat de La Riba # C/Pau Piferrer</t>
  </si>
  <si>
    <t>Avgda. dels Rosers (davant C/Font)</t>
  </si>
  <si>
    <t>Torrent Vallbona # C/Heures (Pl.Drets Humans)</t>
  </si>
  <si>
    <t>Avgda. Angel Guimerà # Pàrking Ajuntament</t>
  </si>
  <si>
    <t>Urb. Mas Coll # C/de la Selva (placeta)</t>
  </si>
  <si>
    <t xml:space="preserve"> C/Bellaterra (Barri Ivars Meià)</t>
  </si>
  <si>
    <t>Rbla. Font Calda # Via Gandesa (La Serota)</t>
  </si>
  <si>
    <t>Font Calda # C/Cervantes</t>
  </si>
  <si>
    <t>Font de Cera (Crta Alella-Granollers, Km 5)</t>
  </si>
  <si>
    <t>Rest. Can Jonc (Crta Alella-Granollers, Km 4.1)</t>
  </si>
  <si>
    <t>C/Balmes # C/Sta.Eulalia</t>
  </si>
  <si>
    <t>C/Mediterrània # C/de les Mimoses (Rest. Can Sors)</t>
  </si>
  <si>
    <t>Urb. La Soleia - C/Lleida # C/ la Soleia</t>
  </si>
  <si>
    <t>C/Montserrat # Rbla. Angel Guimerà</t>
  </si>
  <si>
    <t>C/ del Rost # C/Sant Lluis</t>
  </si>
  <si>
    <t>Riera Coma Fosca # Avgda. Boronat de Comalada</t>
  </si>
  <si>
    <t>Inici C/Dr Homs</t>
  </si>
  <si>
    <t>C/St.Josep de Calassanç # Pig. Maria Estrada</t>
  </si>
  <si>
    <t>C/Josep MªFolch i Torres # Ps.Creu de Pedra</t>
  </si>
  <si>
    <t>C/Angel Guimerà # Torrent Vallbona</t>
  </si>
  <si>
    <t>C/Riera</t>
  </si>
  <si>
    <t>Plaçeta C/Figuerals (La Serreta)</t>
  </si>
  <si>
    <t>C/del Molí # C/Rosaleda (Can Sors)</t>
  </si>
  <si>
    <t>Avgda. Badalona # Avgda.dels Rosers</t>
  </si>
  <si>
    <t>C/Pompeu Fabra # C/Malgrat</t>
  </si>
  <si>
    <t>Riera Bisbe Pol # Riera Pare Fita</t>
  </si>
  <si>
    <t>Riera del pare Fita, nº 93 # C/Montserrat (Caixa Laietana)</t>
  </si>
  <si>
    <t xml:space="preserve">Plaça de l'Estació (Pl. del Molí de Mar # NII) </t>
  </si>
  <si>
    <t>Esculptor Pau Costa # Arquitecte Gaudí (Plça. De les Olles)</t>
  </si>
  <si>
    <t>Avgda.Catalunya (prop NII)</t>
  </si>
  <si>
    <t>C/ De l'Olivar # C/Plana del Paraiso</t>
  </si>
  <si>
    <t>C/ de les Doedes nº 64 # C/Barcelona</t>
  </si>
  <si>
    <t>C/ d'Avall, nº8</t>
  </si>
  <si>
    <t>Rieral de Sa Clavella # C/Anna Mª Ravell</t>
  </si>
  <si>
    <t>C/Doedes,74 # Pg. De Ronda</t>
  </si>
  <si>
    <t>C/Barelona # Riera Pare Fita</t>
  </si>
  <si>
    <t>C/Sta. Clara (dins Asil d'avis Can Torrent)</t>
  </si>
  <si>
    <t>C/Vallmitjana -Cementiri</t>
  </si>
  <si>
    <t>Càmping Toro Azul</t>
  </si>
  <si>
    <t>Pare Fita,81 (Grup Lourdes) # C/Arxipreste Rigau</t>
  </si>
  <si>
    <t>Riera Pare Fita,61 # C/Sta.Clara</t>
  </si>
  <si>
    <t>Avgda. Catalunya,10 (Hotel Carles I)</t>
  </si>
  <si>
    <t>C/Doedes,55 # Pl.de la Mare Montalt</t>
  </si>
  <si>
    <t>Urb. Les Roses (C/Joan Monjo i Pons)</t>
  </si>
  <si>
    <t>Urb. Les Vil.les (al costat transformador)</t>
  </si>
  <si>
    <t>C/Anselm Clavé # N-II</t>
  </si>
  <si>
    <t>Avgda. Mediterrània (Urb. Les Carolines)</t>
  </si>
  <si>
    <t>Avgda. dels Albers # Avgda. dels Pins</t>
  </si>
  <si>
    <t>Avgda. del Remei (Urb. La Victoria)</t>
  </si>
  <si>
    <t>Camí Can Quintana # Horts del Bisbe</t>
  </si>
  <si>
    <t>Riera de Caldetes (davant Tennis)</t>
  </si>
  <si>
    <t>Colonia Andersen (Avgda Andersen # Riera de Torrenbò)</t>
  </si>
  <si>
    <t>Torrent d'en Terra (pàrquing costat Institut)</t>
  </si>
  <si>
    <t>Passeig Juan XXIII  (entrada del poble)</t>
  </si>
  <si>
    <t>Carretera Torrentbó 1 (Pge. Atmellers)</t>
  </si>
  <si>
    <t>Urb. La Creueta-Plaça del Pi (C/ Mestral)</t>
  </si>
  <si>
    <t>Urb. La Creueta (zona pins)</t>
  </si>
  <si>
    <t>Can Sagrera (autopista)</t>
  </si>
  <si>
    <t>Avgda St. Jordi (davant Poliesportiu)</t>
  </si>
  <si>
    <t>C/ de La Generalitat, 13</t>
  </si>
  <si>
    <t>Rbl. de l'Eixample # C/Panagall (costat font)</t>
  </si>
  <si>
    <t>Crta. St. Celoni # C/Josep Plà</t>
  </si>
  <si>
    <t>C/Lluís Companys # C/Joan Maragall</t>
  </si>
  <si>
    <t>C/de Lourdes # C/Joan de Tours</t>
  </si>
  <si>
    <t>Urb. Collsacreu (entrada)</t>
  </si>
  <si>
    <t>C/Sant Antoni Mª Claret # Pge Àusias March</t>
  </si>
  <si>
    <t>Avgda.St.Jordi # C/Joan Miró</t>
  </si>
  <si>
    <t>Riera de Caldetes # C/Verge  de la Mercè</t>
  </si>
  <si>
    <t>Riera de Caldetes # C/Església</t>
  </si>
  <si>
    <t>Riera de Caldetes,48 # Pàrking</t>
  </si>
  <si>
    <t>Camí Ral # Baixada de l'estació</t>
  </si>
  <si>
    <t>Ctra. De St. Vicenç # N-II</t>
  </si>
  <si>
    <t>C/Fornaca</t>
  </si>
  <si>
    <t>Crta B-510 Entrada Poble (parada bus)</t>
  </si>
  <si>
    <t>C/Mossen Jacient Verdaguer, nº 10</t>
  </si>
  <si>
    <t>C/Salvador Dalí, nº 4</t>
  </si>
  <si>
    <t>Canyamars (C/ Major nº 4)</t>
  </si>
  <si>
    <t>Canyamars (Alberg Mas Silvestre)</t>
  </si>
  <si>
    <t>Urb. Can Massuet (Avga. Can Massuet # C/Tarragona)</t>
  </si>
  <si>
    <t>Urb.Can Massuet (zona Esportiva)</t>
  </si>
  <si>
    <t>Urb.Can Massuet (Avgda.Corredor # C/Llinars)</t>
  </si>
  <si>
    <t>Urb.Can Massuet (C/Can Domingo)</t>
  </si>
  <si>
    <t>C/Carme # C/Abat Oliba (Pl.Pere III)</t>
  </si>
  <si>
    <t>C/ de la LLibertat # C/St. Elm</t>
  </si>
  <si>
    <t>C/Girona # Pl.Fèlix Cardona</t>
  </si>
  <si>
    <t>C/Caracas # C/Josep Caralt</t>
  </si>
  <si>
    <t>C/Colom (prop Hotel Luna Park)</t>
  </si>
  <si>
    <t>Avgda. Païssos Catalans # Avgda. Barcelona</t>
  </si>
  <si>
    <t>Passeig Marítim # Avgda. Països Catalans</t>
  </si>
  <si>
    <t>C/St Esteve # C/Escoles (pàrking Renfe)</t>
  </si>
  <si>
    <t>Avgda. Barcelona # Avgda. Bon Pastor</t>
  </si>
  <si>
    <t>C/Germanes Torrell,4 # C/Fonlladosa</t>
  </si>
  <si>
    <t>C/Joaquim Ruyra # C/Girona</t>
  </si>
  <si>
    <t>Avgda.Costa Brava # C/Can Feliciano (Hospital)</t>
  </si>
  <si>
    <t>Pujada del Castell # C/Girona</t>
  </si>
  <si>
    <t>Avgda.Costa Brava # C/Canigo</t>
  </si>
  <si>
    <t>C/Riu Besos # C/Montseny</t>
  </si>
  <si>
    <t>C/Florencia # C/Cadí</t>
  </si>
  <si>
    <t>C/Alexander Felming (porta darrera Nazaret)</t>
  </si>
  <si>
    <t>C/Narcis Monturiol (carreró perpendicular)</t>
  </si>
  <si>
    <t>Verge de Montserrat # Avgda. Tarragona</t>
  </si>
  <si>
    <t>C/Santiago Rusinyol # C/Camprubi</t>
  </si>
  <si>
    <t>C/Manel de Falla # C/Salvador Espriu</t>
  </si>
  <si>
    <t>C/Lleida (Rotonda)</t>
  </si>
  <si>
    <t>Avgda.Costa Brava # C/Joan Esquena i Torró</t>
  </si>
  <si>
    <t>C/Camí Nou (davant Mercat Municipal)</t>
  </si>
  <si>
    <t>Avgda. Verge de Montserrat # Pg.Joan Maragall</t>
  </si>
  <si>
    <t>Avgda. Costa Brava (davant carreró sortida cases)</t>
  </si>
  <si>
    <t xml:space="preserve">C/Manel   </t>
  </si>
  <si>
    <t>Pl.St.Andreu # Ctra. de la Roca (Ajuntament)</t>
  </si>
  <si>
    <t>Rbla d'Òrrius # C.E.P. Francesc Macià</t>
  </si>
  <si>
    <t>C/Montserrat</t>
  </si>
  <si>
    <t>C/Cementiri # El Mirador</t>
  </si>
  <si>
    <t>Camí de St.Bertomeu # C/Oliveres</t>
  </si>
  <si>
    <r>
      <t>Càmping Club St. Genis</t>
    </r>
    <r>
      <rPr>
        <u val="single"/>
        <sz val="10"/>
        <rFont val="Helv"/>
        <family val="0"/>
      </rPr>
      <t xml:space="preserve"> (entrada)</t>
    </r>
  </si>
  <si>
    <t>Entrada Urb Ciutat Jardi (Avgda. de Les Flors)</t>
  </si>
  <si>
    <t>Sant Genís de Palafolls (Masia Gibert)</t>
  </si>
  <si>
    <t>Sant Genís de Palafolls (Pl.Sant Genís)</t>
  </si>
  <si>
    <t>C/Sindicat # Plaça Dr Torner</t>
  </si>
  <si>
    <t>Plaça Mas Tit # C/Joan XXIII</t>
  </si>
  <si>
    <t>C/Mas Pinell # Parc de les Esplanes</t>
  </si>
  <si>
    <t>Barri Sant Lluís (Avgda. Ítaca # Avgda.del Mar)</t>
  </si>
  <si>
    <t>Barri Sant Lluís (Plaça Fassola # C/St.Miquel)</t>
  </si>
  <si>
    <r>
      <t>Càmping Caravaning St. Genís</t>
    </r>
    <r>
      <rPr>
        <u val="single"/>
        <sz val="10"/>
        <rFont val="Arial"/>
        <family val="2"/>
      </rPr>
      <t xml:space="preserve"> (INTERIOR)</t>
    </r>
  </si>
  <si>
    <t>C/Francesc Maciá (davant Esglèsia)</t>
  </si>
  <si>
    <t>C/Girona # Avgda. Pau Casals</t>
  </si>
  <si>
    <t>Pl. Francesc Macià (davant Pl.Forum Palatiolo)</t>
  </si>
  <si>
    <t>Plaça de la República # Avgda. Mediterrani</t>
  </si>
  <si>
    <t>Avgda. Generalitat # C/Cisneros</t>
  </si>
  <si>
    <t>Plaça del Pilar</t>
  </si>
  <si>
    <t>C/Tarragona # C/Tribala</t>
  </si>
  <si>
    <t>Plaça de les Palmeres</t>
  </si>
  <si>
    <t>Avgda. Montserrat # Plaça de Sant Pere</t>
  </si>
  <si>
    <t>C/Comptal # C/Mar</t>
  </si>
  <si>
    <t>C/Angel Guimerà # Passeig Maritim</t>
  </si>
  <si>
    <t>C/Montpalau</t>
  </si>
  <si>
    <t>C/Església # C/Lleida</t>
  </si>
  <si>
    <t>C/Diputació</t>
  </si>
  <si>
    <t>C/Girona # C/Santiago Russiñol</t>
  </si>
  <si>
    <t>Avgda. dels Tarongers</t>
  </si>
  <si>
    <t>C/Narcis Monturiol # C/Camós</t>
  </si>
  <si>
    <t>C/Nonell # Bingo</t>
  </si>
  <si>
    <t>C/Vives # C/Muntané</t>
  </si>
  <si>
    <t>C/Sevilla</t>
  </si>
  <si>
    <t>C/Benavente # C/Marconi</t>
  </si>
  <si>
    <t>C/Anoia # C/Maresme</t>
  </si>
  <si>
    <t>C/Illes Balears (costat cementiri)</t>
  </si>
  <si>
    <t>C/Nonell (Urb.Pinemar)</t>
  </si>
  <si>
    <t>C/Martí Alzina</t>
  </si>
  <si>
    <t>C/Claudio Coello (Urb.Can Cornet)</t>
  </si>
  <si>
    <t>Pàrking davant Hotel Paradis</t>
  </si>
  <si>
    <t>C/Colon, nº 60</t>
  </si>
  <si>
    <t>Institut Joan Corominas (C/Extremadura)</t>
  </si>
  <si>
    <t>C/Mossèn Cinto Verdaguer (Escola Sant Jordi)</t>
  </si>
  <si>
    <t>C/Rosselló # C/Pallars</t>
  </si>
  <si>
    <t>C/St.Antoni # C/St.Jordi</t>
  </si>
  <si>
    <t>Avgda.Hispanitat # Cisneros</t>
  </si>
  <si>
    <t>C/Noguera # C/Mèxic</t>
  </si>
  <si>
    <t>Riera de Premià # C/del Sant Crist</t>
  </si>
  <si>
    <t>Carretera de Premià # C/Joan Maragall</t>
  </si>
  <si>
    <t>Riera de Premià # C/del Vogi</t>
  </si>
  <si>
    <t>C/Cisa # Baixada Ermita de la Cisa</t>
  </si>
  <si>
    <t>Ptge.Geranis # Torrent Castells - Barri del Remei</t>
  </si>
  <si>
    <t>C/Abat Escarré # C/Xavier Vilanova - Urb Can Vila</t>
  </si>
  <si>
    <t>Avgda. Catalunya # C/Montseny</t>
  </si>
  <si>
    <t>Torrent Rafael Ramos # C/Penedes</t>
  </si>
  <si>
    <t>Torrent de  Santa Anna (costat Pista Esportiva)</t>
  </si>
  <si>
    <t>Via Primília # C/Barcelona</t>
  </si>
  <si>
    <t>Via Primília # C/Lleida</t>
  </si>
  <si>
    <t>Via Primília # Torrent Fontsanta</t>
  </si>
  <si>
    <t>Crta Vilassar de Dalt # C/Miramar</t>
  </si>
  <si>
    <t>C/Clavells # C/Llessamens (Barri del Remei)</t>
  </si>
  <si>
    <t>C/Pere Mas Riera (Rest Cal Músic)</t>
  </si>
  <si>
    <t>Pl. Mare de Déu del Remei # Torrent Castells (B. del Remei)</t>
  </si>
  <si>
    <t>C/ de St. Cristofor # Plaça Nova</t>
  </si>
  <si>
    <t>C/Montserrat # C/Elisenda de Montcada</t>
  </si>
  <si>
    <t>C/Indústria # Ctra.Premià de Dalt</t>
  </si>
  <si>
    <t>Camí Ral # C/Camp de Mar</t>
  </si>
  <si>
    <t>C/Doctor Martí Casas, nº 30</t>
  </si>
  <si>
    <t>C/Terra Alta, nº 2</t>
  </si>
  <si>
    <t>C/Rafael de Casanovas</t>
  </si>
  <si>
    <t>C/Pau Roig # C/R. de Penyafort</t>
  </si>
  <si>
    <t>C/Cinto Verdaguer # B.Roca</t>
  </si>
  <si>
    <t>C/ de la Mercé, nº 68 # C/Ramon Llull</t>
  </si>
  <si>
    <t>C/Ramón i Cajal</t>
  </si>
  <si>
    <t>Avgda. Torrent Castell # Gran Via</t>
  </si>
  <si>
    <t>Passeig de Circumval.lació # C/St.Ferran</t>
  </si>
  <si>
    <t xml:space="preserve">Riera de Premià # Gran Via, nº 102 </t>
  </si>
  <si>
    <t>Gran Via # Pl.Països Catalans</t>
  </si>
  <si>
    <t xml:space="preserve">C/Ramón Llull # C/Gran Via </t>
  </si>
  <si>
    <t>Passatge Burriac # C/Elisenda de Montcada</t>
  </si>
  <si>
    <t>C/Cinto Verdaguer # C/Joan Prim</t>
  </si>
  <si>
    <t>C/Torrent de Santa Anna # Torrent Fontsanta</t>
  </si>
  <si>
    <t xml:space="preserve">Passatge Manent # Gran Via </t>
  </si>
  <si>
    <t>C/Abat Oliva # C/St.Lluc</t>
  </si>
  <si>
    <t>C/Elisenda de Montcada # C/Lourdes</t>
  </si>
  <si>
    <t>C/Abat Oliva # C/Milà i Fontanals</t>
  </si>
  <si>
    <t>Torrent Malet # Entic Borras (Mossos d'esquadra)</t>
  </si>
  <si>
    <t>Avgda. Maresme (Esplanada)</t>
  </si>
  <si>
    <t>Urb Castella d'Indies (C/Ametller # C/Gregal)</t>
  </si>
  <si>
    <t>Urb Castella d'Indies (C/Puigmal)</t>
  </si>
  <si>
    <t>C/Baix Montseny</t>
  </si>
  <si>
    <t>Urb. Vistamar (Cami Mirador de Grimola)</t>
  </si>
  <si>
    <t>C/ de la Font # Plaça de l'esglesia</t>
  </si>
  <si>
    <t>C/Maresme (davant Rest. Baix  Montseny)</t>
  </si>
  <si>
    <t>Direcció Càmping Berneda</t>
  </si>
  <si>
    <t>Urb Vistamar (C/Camí de Canet)</t>
  </si>
  <si>
    <t>Urb.Font del Montnegre (C/Maspons)</t>
  </si>
  <si>
    <t>Barri can Solé (C/Dr Barri # C/Aranyó)</t>
  </si>
  <si>
    <t>C/Generalitat # C/Sta. Victoria</t>
  </si>
  <si>
    <t>C/Francesc Macià</t>
  </si>
  <si>
    <t>C/ de les escoles</t>
  </si>
  <si>
    <t>Rest el Molí (Betzinera)</t>
  </si>
  <si>
    <t>Placeta del Cau (C/Roger de Flor # C/St.Pau)</t>
  </si>
  <si>
    <t>C/Tobella # C/Nou</t>
  </si>
  <si>
    <t>C/J. Verdaguer # Sant Jaume</t>
  </si>
  <si>
    <t>NII # C/Sta. Victoria</t>
  </si>
  <si>
    <t>Plça. Anselm Clavé (Kiosc)</t>
  </si>
  <si>
    <t>C/Sot de la Coma # C/Joan Corominas</t>
  </si>
  <si>
    <t>C/Ntra. Sra. de Montserrat, nº 25 # Sindicat</t>
  </si>
  <si>
    <t>C/ de la Fragata Numància # Verge de La Mercè</t>
  </si>
  <si>
    <t>C/Bonavista- NII</t>
  </si>
  <si>
    <t>C/Manzanillo  # C/Bonavista</t>
  </si>
  <si>
    <t>C/Amadeo Vives # Avgda. Russinyol</t>
  </si>
  <si>
    <r>
      <t xml:space="preserve">Camí del Pi # C /Joan Maragall </t>
    </r>
    <r>
      <rPr>
        <u val="single"/>
        <sz val="10"/>
        <rFont val="Arial"/>
        <family val="2"/>
      </rPr>
      <t>(cementiri)</t>
    </r>
  </si>
  <si>
    <t>C/Garbi # Crta. Vella</t>
  </si>
  <si>
    <t>C/ Jaume Balmes # C/Mn.J.Estanyol</t>
  </si>
  <si>
    <t>Crta. de St.Cebrià # JM tarridas</t>
  </si>
  <si>
    <t>C/Jaume I # NII (costat Sot del Morer)</t>
  </si>
  <si>
    <t>C/Joan Corominas # Pl. del Mirador</t>
  </si>
  <si>
    <t>C/Costa Brava (davant bar La Terraza)</t>
  </si>
  <si>
    <t>C/Joan Maragall # C/Mercé Rodoreda</t>
  </si>
  <si>
    <t>C/Santiago Rusinyol # C/Jessamins</t>
  </si>
  <si>
    <t>C/Carles Buhigas</t>
  </si>
  <si>
    <t>C/Josep Brunet</t>
  </si>
  <si>
    <t>C/ del Mediterrani # C/ de la Torrassa</t>
  </si>
  <si>
    <t>Avgda. Montaltnou # C/Terral</t>
  </si>
  <si>
    <t>C/ de les Escoles (pàrking)</t>
  </si>
  <si>
    <t>C/Olivers # C/ de les Palmeres</t>
  </si>
  <si>
    <t>C/ dels Avets # C/Bellresguard</t>
  </si>
  <si>
    <t>Passeig Marítim (costat Pas Sota Via)</t>
  </si>
  <si>
    <t>Restaurant el Marial</t>
  </si>
  <si>
    <t>C/de la Pau # C/Maregassa</t>
  </si>
  <si>
    <t>C/Puigmal # C/Montseny (Plça. Ajardinada)</t>
  </si>
  <si>
    <t>C/Grèbol</t>
  </si>
  <si>
    <t>C/Avets # Passeig dels Pins</t>
  </si>
  <si>
    <t>Riera del Gorg # Avgda. Toni Sors (Centre Civic)</t>
  </si>
  <si>
    <t>Susan Park (Entr. Urb) N II</t>
  </si>
  <si>
    <t>Can Torrent (Entr. Urb) N II</t>
  </si>
  <si>
    <t>C/ del Bou # C/La Vall</t>
  </si>
  <si>
    <t>C/del Bou # C/Guilleries (Parc del Colomer)</t>
  </si>
  <si>
    <t>Plça. Corratge (costat N-II)</t>
  </si>
  <si>
    <t>Crta Vella (darrera Champion)</t>
  </si>
  <si>
    <t>C/Marina # Torrentó Gelat</t>
  </si>
  <si>
    <t>Pg Jaume Brutau (part baixa Pàrking)</t>
  </si>
  <si>
    <t>Pg Jaume Brutau (part alta Pàrking)</t>
  </si>
  <si>
    <t>Passeig de la Riera # Camí de Can Pi</t>
  </si>
  <si>
    <t>Traves Sant Pere # N-II (Estació Renfe)</t>
  </si>
  <si>
    <t>Passeig de la Riera # C/Mestral</t>
  </si>
  <si>
    <t>Baixada de la Torre Gran # Avgda. S.Andreu</t>
  </si>
  <si>
    <t>Avgda.Can Sanç (costat tennis)</t>
  </si>
  <si>
    <t>C/Castell #C/ de la Fornada</t>
  </si>
  <si>
    <t>C/Alexander Fleming # C/Juan Ramon</t>
  </si>
  <si>
    <t>C/Escultor Clarà # Plaça de les Mines</t>
  </si>
  <si>
    <t>Bombers</t>
  </si>
  <si>
    <t>Pàrking Nacional (prop pont)</t>
  </si>
  <si>
    <t>SOT</t>
  </si>
  <si>
    <t>Baixador Ocata (al final del puerto)</t>
  </si>
  <si>
    <t>Camí de la Esglesia antiga # Cementeri</t>
  </si>
  <si>
    <t>C/Esglesia, 24</t>
  </si>
  <si>
    <t>C/Alenxandre Verges</t>
  </si>
  <si>
    <t>C/Minerva, 18</t>
  </si>
  <si>
    <t>Avgda. Can Sans (pàrking estació)</t>
  </si>
  <si>
    <t>C/Llevant</t>
  </si>
  <si>
    <t>Camí de Balís # N II</t>
  </si>
  <si>
    <t>Avgda. Can Sans, 115</t>
  </si>
  <si>
    <t>Camí del Sot, s/n (Tennis Park)</t>
  </si>
  <si>
    <t>Passeig de la Gleva (Instittut)</t>
  </si>
  <si>
    <t>Passeig Can Balet- Pavello Municipal</t>
  </si>
  <si>
    <t>Passeig Coromina # C/ de la Cisa</t>
  </si>
  <si>
    <r>
      <t xml:space="preserve">C/ de la Unió # C/Joan Prim </t>
    </r>
    <r>
      <rPr>
        <u val="single"/>
        <sz val="8"/>
        <rFont val="Arial"/>
        <family val="2"/>
      </rPr>
      <t>(Pl.Països Catalans)</t>
    </r>
  </si>
  <si>
    <r>
      <t>C/Santiago Russinyol #</t>
    </r>
    <r>
      <rPr>
        <u val="single"/>
        <sz val="9"/>
        <rFont val="Arial"/>
        <family val="2"/>
      </rPr>
      <t xml:space="preserve"> Plaça Dr.Ferràn</t>
    </r>
  </si>
  <si>
    <t>Gran Via, 70 # Crta. de Premià de Dalt</t>
  </si>
  <si>
    <t>C/Enric Borràs # Avgda.Torrent Castells</t>
  </si>
  <si>
    <t xml:space="preserve"> Passeig de les Alzines (Camp futbol)</t>
  </si>
  <si>
    <t>Avgda. Sant Andreu (Les Lloses)</t>
  </si>
  <si>
    <t>Avgda. Rocaferrera # Pg. de la Plana</t>
  </si>
  <si>
    <t>Avgda. de la Cornisa # Can Bacardi</t>
  </si>
  <si>
    <t>C/St. Cosme (darrera Rest. Can Martí)</t>
  </si>
  <si>
    <r>
      <t>Urb. Castella d'Indies (Avgda.Maresme #</t>
    </r>
    <r>
      <rPr>
        <u val="single"/>
        <sz val="8"/>
        <rFont val="Arial"/>
        <family val="2"/>
      </rPr>
      <t xml:space="preserve"> Rest.Los Arcos)</t>
    </r>
  </si>
  <si>
    <t>Urb. Vistamar  (Sot de les Ginesteres # Cami Canet)</t>
  </si>
  <si>
    <t>C/Dr Barri,  25</t>
  </si>
  <si>
    <t>C/Onze de Setembre #  Sot de la Coma</t>
  </si>
  <si>
    <t>C/ de l'Arboç, 34</t>
  </si>
  <si>
    <t>C/ del Mediterrani # C/Costa Daurada,</t>
  </si>
  <si>
    <t>Riera de Torrentbo, 10</t>
  </si>
  <si>
    <t>Riera de Torrentbo, 2</t>
  </si>
  <si>
    <t>Rambla Montnegre # C/Can Font</t>
  </si>
  <si>
    <t>Alella Park (Pedrera)</t>
  </si>
  <si>
    <t>C/Maresme # C/Africa</t>
  </si>
  <si>
    <t>Riera Coma Fosca # C/Comas Esglèsia</t>
  </si>
  <si>
    <t>Urb. Can Teixidó (C/Pirineu)</t>
  </si>
  <si>
    <t>Riera de Caldetes # C/El callao</t>
  </si>
  <si>
    <t>Canyamars (C/Major nº 39)</t>
  </si>
  <si>
    <t>Barri Palomers (C/Isaac Albeniz # Avgda.Costa Brava)</t>
  </si>
  <si>
    <t>Camí del Pla # C/Eivissa</t>
  </si>
  <si>
    <t>Barri  Viader (C/ St.Genis # C/de St.Roc)</t>
  </si>
  <si>
    <t>Plaça del Estatut</t>
  </si>
  <si>
    <t>Passeig Marítim # C/Camos</t>
  </si>
  <si>
    <t>Passeig Sant Joan</t>
  </si>
  <si>
    <t>C/Merce de la Vergé</t>
  </si>
  <si>
    <t>Psge de les Monges (prop Magatzem Municipal))</t>
  </si>
  <si>
    <t>Camí de la Masia # Camí de Balís</t>
  </si>
  <si>
    <t>Camí de la Masia # C/ de L'Olivera</t>
  </si>
  <si>
    <t>Pstge J.Matas # C/P.Masriera (parc dels Geganters)</t>
  </si>
  <si>
    <t>Plaça de la Vila (costat ajuntament)</t>
  </si>
  <si>
    <t>C/Mediterrani</t>
  </si>
  <si>
    <t>C/Mas Pinell # C/Costa Brava</t>
  </si>
  <si>
    <t>Camí Roig Gelpí # C/Pau Casals (camp de futbol)</t>
  </si>
  <si>
    <t>C/Pla de la Sorra (camp de futbol)</t>
  </si>
  <si>
    <t>Avgda. Del Mar  # C/Sant Joan (Barri de Sant Lluis</t>
  </si>
  <si>
    <t>Riera de la Burgasa # Plaça Valldaix</t>
  </si>
  <si>
    <t>C/Girona # Plaça Comas</t>
  </si>
  <si>
    <t>C/Pla de les Frares</t>
  </si>
  <si>
    <t>C/Salvador Genís # C/Pintor Fortuny</t>
  </si>
  <si>
    <t>Rambla Catalunya # Passeig Marítim</t>
  </si>
  <si>
    <t>Passeig Diputació # C/Pirineus</t>
  </si>
  <si>
    <t>Plaça Reis Catòlics # C/La Guardia</t>
  </si>
  <si>
    <t>C/Illes Canaries (lateral N-II)</t>
  </si>
  <si>
    <t>Avgda. Generalita # Passeig Marina</t>
  </si>
  <si>
    <t>Can Carreras (Local Social)</t>
  </si>
  <si>
    <t>Can Carreras (entrada urbanització)</t>
  </si>
  <si>
    <t>C/Lluis Comapys</t>
  </si>
  <si>
    <t>la Ratlla</t>
  </si>
  <si>
    <t>Avgda. Antoni Gaudí # C/Josep Mª Sagarra (Alella Park)</t>
  </si>
  <si>
    <t>Avgda. Mil.lenari # C/Perdius (Can Comulada - Coma Fosca)</t>
  </si>
  <si>
    <t>C/La Selva # C/Berguedà (Mas Coll)</t>
  </si>
  <si>
    <t>Torrent Vallbona # Passeig Marià (Vallbona - Garrofers)</t>
  </si>
  <si>
    <t>C/Buenos Aires # C/París</t>
  </si>
  <si>
    <t>C/Santa Gemma (C/Espígol # Rambla de la Fontcalda)</t>
  </si>
  <si>
    <t>C/Onofre Talavera # C/Tèlia (Nova Alella)</t>
  </si>
  <si>
    <t>C/La Vinya # C/Catalunya (Alella de Mar)</t>
  </si>
  <si>
    <t>C/Llaüt # C/Xabec</t>
  </si>
  <si>
    <t>C/Joan Maragall, nº 16 (República Argentina # C/Paraguai)</t>
  </si>
  <si>
    <t>C/Berguedà (parada bus)</t>
  </si>
  <si>
    <t>C/Buenos Aires # C/Joan XXIII</t>
  </si>
  <si>
    <t>C/Lluís Millet # Rector Pineda</t>
  </si>
  <si>
    <t>C/Joan Llampallas # C/Cristófol Colom</t>
  </si>
  <si>
    <t>Can Jornada (davant 40-42)</t>
  </si>
  <si>
    <t>C/Francesc Macià (en front CEIP Ferran i Guardia)</t>
  </si>
  <si>
    <t>C/Sant Felip (en front 137-141)</t>
  </si>
  <si>
    <t>C/Mestres Villa (en front 37-39)</t>
  </si>
  <si>
    <t>Avgda. Roca de la Nao</t>
  </si>
  <si>
    <t>Passeig dels Cedres # C/Alzina (Urb. Ametllareda)</t>
  </si>
  <si>
    <t>Paseo Europa</t>
  </si>
  <si>
    <t>Passei Marítim # C/Manuel de Falla</t>
  </si>
  <si>
    <t>C/Pirineys</t>
  </si>
  <si>
    <t>Escoles # C/Ramon Turó</t>
  </si>
  <si>
    <t>Avgda. Mediterrania, nº  40</t>
  </si>
  <si>
    <t>C/Roger de Flor # C/Manuel de Falla</t>
  </si>
  <si>
    <t>C/Indústria  # C/Caporal Fradera (xamfrà davant nº 73)</t>
  </si>
  <si>
    <t>C/Bernata Estornell # C/Ponent (cantonada Parc Castell)</t>
  </si>
  <si>
    <t>Camí del Pla # Josep Ragull i Vilaró</t>
  </si>
  <si>
    <t>Zona Esportiva</t>
  </si>
  <si>
    <t>C/Miquel Martí i Pol</t>
  </si>
  <si>
    <t>setembre 2006</t>
  </si>
  <si>
    <t>Setembre 2006</t>
  </si>
</sst>
</file>

<file path=xl/styles.xml><?xml version="1.0" encoding="utf-8"?>
<styleSheet xmlns="http://schemas.openxmlformats.org/spreadsheetml/2006/main">
  <numFmts count="44">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_)"/>
    <numFmt numFmtId="189" formatCode="0.0_)"/>
    <numFmt numFmtId="190" formatCode="General_)"/>
    <numFmt numFmtId="191" formatCode="\c\o\n\t"/>
    <numFmt numFmtId="192" formatCode="0.0"/>
    <numFmt numFmtId="193" formatCode="0.00_)"/>
    <numFmt numFmtId="194" formatCode="0.000_)"/>
    <numFmt numFmtId="195" formatCode="0.0000_)"/>
    <numFmt numFmtId="196" formatCode="d/m"/>
    <numFmt numFmtId="197" formatCode="0.000"/>
    <numFmt numFmtId="198" formatCode="0.0000"/>
    <numFmt numFmtId="199" formatCode="#,##0\ _p_t_a"/>
  </numFmts>
  <fonts count="42">
    <font>
      <sz val="12"/>
      <name val="Arial"/>
      <family val="2"/>
    </font>
    <font>
      <b/>
      <sz val="10"/>
      <name val="Arial"/>
      <family val="0"/>
    </font>
    <font>
      <i/>
      <sz val="10"/>
      <name val="Arial"/>
      <family val="0"/>
    </font>
    <font>
      <b/>
      <i/>
      <sz val="10"/>
      <name val="Arial"/>
      <family val="0"/>
    </font>
    <font>
      <sz val="14"/>
      <name val="Arial"/>
      <family val="2"/>
    </font>
    <font>
      <sz val="8"/>
      <name val="Arial"/>
      <family val="2"/>
    </font>
    <font>
      <i/>
      <sz val="14"/>
      <name val="Arial"/>
      <family val="2"/>
    </font>
    <font>
      <u val="single"/>
      <sz val="10"/>
      <name val="Arial"/>
      <family val="2"/>
    </font>
    <font>
      <b/>
      <sz val="24"/>
      <name val="Arial"/>
      <family val="2"/>
    </font>
    <font>
      <sz val="16"/>
      <name val="Arial"/>
      <family val="2"/>
    </font>
    <font>
      <sz val="18"/>
      <name val="Arial"/>
      <family val="2"/>
    </font>
    <font>
      <sz val="12"/>
      <color indexed="9"/>
      <name val="Arial"/>
      <family val="2"/>
    </font>
    <font>
      <sz val="12"/>
      <color indexed="10"/>
      <name val="Arial"/>
      <family val="2"/>
    </font>
    <font>
      <b/>
      <u val="single"/>
      <sz val="18"/>
      <name val="Arial"/>
      <family val="2"/>
    </font>
    <font>
      <sz val="12"/>
      <color indexed="29"/>
      <name val="Arial"/>
      <family val="2"/>
    </font>
    <font>
      <i/>
      <sz val="10"/>
      <color indexed="29"/>
      <name val="Arial"/>
      <family val="2"/>
    </font>
    <font>
      <sz val="12"/>
      <color indexed="24"/>
      <name val="Arial"/>
      <family val="2"/>
    </font>
    <font>
      <sz val="12"/>
      <color indexed="17"/>
      <name val="Arial"/>
      <family val="2"/>
    </font>
    <font>
      <sz val="12"/>
      <color indexed="32"/>
      <name val="Arial"/>
      <family val="2"/>
    </font>
    <font>
      <sz val="12"/>
      <color indexed="32"/>
      <name val="Helv"/>
      <family val="0"/>
    </font>
    <font>
      <b/>
      <sz val="12"/>
      <name val="Arial"/>
      <family val="2"/>
    </font>
    <font>
      <u val="single"/>
      <sz val="11"/>
      <name val="Arial"/>
      <family val="2"/>
    </font>
    <font>
      <u val="single"/>
      <sz val="8"/>
      <name val="Arial"/>
      <family val="2"/>
    </font>
    <font>
      <sz val="10"/>
      <name val="Arial"/>
      <family val="2"/>
    </font>
    <font>
      <b/>
      <sz val="18"/>
      <name val="Arial"/>
      <family val="2"/>
    </font>
    <font>
      <u val="single"/>
      <sz val="12"/>
      <name val="Arial"/>
      <family val="2"/>
    </font>
    <font>
      <u val="single"/>
      <sz val="9"/>
      <name val="Arial"/>
      <family val="2"/>
    </font>
    <font>
      <sz val="48"/>
      <color indexed="9"/>
      <name val="Arial"/>
      <family val="2"/>
    </font>
    <font>
      <b/>
      <sz val="20"/>
      <color indexed="9"/>
      <name val="Arial"/>
      <family val="2"/>
    </font>
    <font>
      <u val="single"/>
      <sz val="10"/>
      <name val="Helv"/>
      <family val="0"/>
    </font>
    <font>
      <sz val="14"/>
      <color indexed="12"/>
      <name val="Arial"/>
      <family val="2"/>
    </font>
    <font>
      <sz val="12"/>
      <color indexed="10"/>
      <name val="Helv"/>
      <family val="0"/>
    </font>
    <font>
      <sz val="11"/>
      <name val="Arial"/>
      <family val="2"/>
    </font>
    <font>
      <sz val="9"/>
      <name val="Arial"/>
      <family val="2"/>
    </font>
    <font>
      <sz val="10"/>
      <color indexed="10"/>
      <name val="Arial"/>
      <family val="2"/>
    </font>
    <font>
      <u val="single"/>
      <sz val="12"/>
      <color indexed="12"/>
      <name val="Arial"/>
      <family val="2"/>
    </font>
    <font>
      <b/>
      <sz val="12"/>
      <color indexed="9"/>
      <name val="Arial"/>
      <family val="2"/>
    </font>
    <font>
      <b/>
      <sz val="10"/>
      <name val="Helv"/>
      <family val="0"/>
    </font>
    <font>
      <sz val="48"/>
      <name val="Arial"/>
      <family val="2"/>
    </font>
    <font>
      <sz val="12"/>
      <color indexed="48"/>
      <name val="Arial"/>
      <family val="2"/>
    </font>
    <font>
      <sz val="10"/>
      <color indexed="48"/>
      <name val="Arial"/>
      <family val="2"/>
    </font>
    <font>
      <sz val="12"/>
      <color indexed="48"/>
      <name val="Helv"/>
      <family val="0"/>
    </font>
  </fonts>
  <fills count="6">
    <fill>
      <patternFill/>
    </fill>
    <fill>
      <patternFill patternType="gray125"/>
    </fill>
    <fill>
      <patternFill patternType="solid">
        <fgColor indexed="50"/>
        <bgColor indexed="64"/>
      </patternFill>
    </fill>
    <fill>
      <patternFill patternType="solid">
        <fgColor indexed="17"/>
        <bgColor indexed="64"/>
      </patternFill>
    </fill>
    <fill>
      <patternFill patternType="solid">
        <fgColor indexed="42"/>
        <bgColor indexed="64"/>
      </patternFill>
    </fill>
    <fill>
      <patternFill patternType="solid">
        <fgColor indexed="47"/>
        <bgColor indexed="64"/>
      </patternFill>
    </fill>
  </fills>
  <borders count="36">
    <border>
      <left/>
      <right/>
      <top/>
      <bottom/>
      <diagonal/>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color indexed="63"/>
      </left>
      <right style="thin"/>
      <top>
        <color indexed="63"/>
      </top>
      <bottom style="thin"/>
    </border>
    <border>
      <left style="thin"/>
      <right style="medium"/>
      <top>
        <color indexed="63"/>
      </top>
      <bottom style="thin"/>
    </border>
    <border>
      <left style="thin"/>
      <right>
        <color indexed="63"/>
      </right>
      <top style="thin"/>
      <bottom style="thin"/>
    </border>
    <border>
      <left style="medium"/>
      <right style="thin"/>
      <top style="thin"/>
      <bottom style="thin"/>
    </border>
    <border>
      <left>
        <color indexed="63"/>
      </left>
      <right style="medium"/>
      <top style="thin"/>
      <bottom style="thin"/>
    </border>
    <border>
      <left style="medium"/>
      <right style="medium"/>
      <top style="thin"/>
      <bottom style="thin"/>
    </border>
    <border>
      <left style="thin"/>
      <right style="medium"/>
      <top style="thin"/>
      <bottom style="thin"/>
    </border>
    <border>
      <left style="medium"/>
      <right>
        <color indexed="63"/>
      </right>
      <top style="thin"/>
      <bottom style="thin"/>
    </border>
    <border>
      <left style="medium"/>
      <right>
        <color indexed="63"/>
      </right>
      <top style="medium"/>
      <bottom style="thin"/>
    </border>
    <border>
      <left style="thin"/>
      <right style="thin"/>
      <top style="medium"/>
      <bottom style="thin"/>
    </border>
    <border>
      <left style="medium"/>
      <right style="medium"/>
      <top style="medium"/>
      <bottom style="medium"/>
    </border>
  </borders>
  <cellStyleXfs count="24">
    <xf numFmtId="19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pplyNumberFormat="0" applyFill="0" applyBorder="0" applyAlignment="0" applyProtection="0"/>
    <xf numFmtId="187" fontId="23" fillId="0" borderId="0" applyFont="0" applyFill="0" applyBorder="0" applyAlignment="0" applyProtection="0"/>
    <xf numFmtId="185" fontId="23" fillId="0" borderId="0" applyFont="0" applyFill="0" applyBorder="0" applyAlignment="0" applyProtection="0"/>
    <xf numFmtId="186" fontId="23" fillId="0" borderId="0" applyFont="0" applyFill="0" applyBorder="0" applyAlignment="0" applyProtection="0"/>
    <xf numFmtId="184" fontId="23" fillId="0" borderId="0" applyFont="0" applyFill="0" applyBorder="0" applyAlignment="0" applyProtection="0"/>
    <xf numFmtId="0" fontId="23" fillId="0" borderId="0">
      <alignment/>
      <protection/>
    </xf>
    <xf numFmtId="190" fontId="0" fillId="0" borderId="0">
      <alignment/>
      <protection/>
    </xf>
    <xf numFmtId="9" fontId="23" fillId="0" borderId="0" applyFont="0" applyFill="0" applyBorder="0" applyAlignment="0" applyProtection="0"/>
    <xf numFmtId="189" fontId="0" fillId="0" borderId="1">
      <alignment horizontal="center" vertical="center"/>
      <protection/>
    </xf>
  </cellStyleXfs>
  <cellXfs count="196">
    <xf numFmtId="190" fontId="0" fillId="0" borderId="0" xfId="0" applyAlignment="1">
      <alignment/>
    </xf>
    <xf numFmtId="190" fontId="0" fillId="0" borderId="0" xfId="0" applyFont="1" applyAlignment="1">
      <alignment/>
    </xf>
    <xf numFmtId="190" fontId="0" fillId="0" borderId="0" xfId="0" applyFont="1" applyAlignment="1">
      <alignment horizontal="left"/>
    </xf>
    <xf numFmtId="190" fontId="4" fillId="0" borderId="2" xfId="0" applyFont="1" applyBorder="1" applyAlignment="1">
      <alignment horizontal="left"/>
    </xf>
    <xf numFmtId="190" fontId="0" fillId="0" borderId="2" xfId="0" applyFont="1" applyBorder="1" applyAlignment="1">
      <alignment/>
    </xf>
    <xf numFmtId="190" fontId="0" fillId="0" borderId="3" xfId="0" applyFont="1" applyBorder="1" applyAlignment="1">
      <alignment/>
    </xf>
    <xf numFmtId="190" fontId="6" fillId="0" borderId="0" xfId="0" applyFont="1" applyAlignment="1">
      <alignment horizontal="left"/>
    </xf>
    <xf numFmtId="190" fontId="0" fillId="0" borderId="4" xfId="0" applyFont="1" applyBorder="1" applyAlignment="1">
      <alignment/>
    </xf>
    <xf numFmtId="190" fontId="2" fillId="0" borderId="0" xfId="0" applyFont="1" applyAlignment="1">
      <alignment/>
    </xf>
    <xf numFmtId="189" fontId="0" fillId="0" borderId="0" xfId="0" applyNumberFormat="1" applyFont="1" applyAlignment="1" applyProtection="1">
      <alignment/>
      <protection/>
    </xf>
    <xf numFmtId="190" fontId="7" fillId="0" borderId="0" xfId="0" applyFont="1" applyAlignment="1">
      <alignment horizontal="right"/>
    </xf>
    <xf numFmtId="188" fontId="0" fillId="0" borderId="0" xfId="0" applyNumberFormat="1" applyFont="1" applyAlignment="1" applyProtection="1">
      <alignment/>
      <protection/>
    </xf>
    <xf numFmtId="190" fontId="2" fillId="0" borderId="2" xfId="0" applyFont="1" applyBorder="1" applyAlignment="1">
      <alignment horizontal="right"/>
    </xf>
    <xf numFmtId="190" fontId="2" fillId="0" borderId="0" xfId="0" applyFont="1" applyAlignment="1">
      <alignment horizontal="left"/>
    </xf>
    <xf numFmtId="189" fontId="0" fillId="0" borderId="0" xfId="0" applyNumberFormat="1" applyFont="1" applyBorder="1" applyAlignment="1" applyProtection="1">
      <alignment/>
      <protection/>
    </xf>
    <xf numFmtId="190" fontId="0" fillId="0" borderId="0" xfId="0" applyFont="1" applyBorder="1" applyAlignment="1">
      <alignment/>
    </xf>
    <xf numFmtId="190" fontId="8" fillId="0" borderId="0" xfId="0" applyFont="1" applyAlignment="1" quotePrefix="1">
      <alignment horizontal="left"/>
    </xf>
    <xf numFmtId="190" fontId="9" fillId="0" borderId="0" xfId="0" applyFont="1" applyAlignment="1">
      <alignment horizontal="right"/>
    </xf>
    <xf numFmtId="190" fontId="9" fillId="0" borderId="0" xfId="0" applyFont="1" applyAlignment="1">
      <alignment/>
    </xf>
    <xf numFmtId="190" fontId="10" fillId="0" borderId="0" xfId="0" applyFont="1" applyAlignment="1">
      <alignment/>
    </xf>
    <xf numFmtId="189" fontId="0" fillId="0" borderId="0" xfId="0" applyNumberFormat="1" applyFont="1" applyBorder="1" applyAlignment="1" applyProtection="1">
      <alignment horizontal="left"/>
      <protection/>
    </xf>
    <xf numFmtId="190" fontId="0" fillId="0" borderId="0" xfId="0" applyBorder="1" applyAlignment="1">
      <alignment/>
    </xf>
    <xf numFmtId="190" fontId="0" fillId="0" borderId="5" xfId="0" applyFont="1" applyBorder="1" applyAlignment="1">
      <alignment/>
    </xf>
    <xf numFmtId="190" fontId="2" fillId="0" borderId="5" xfId="0" applyFont="1" applyBorder="1" applyAlignment="1">
      <alignment horizontal="right"/>
    </xf>
    <xf numFmtId="190" fontId="2" fillId="0" borderId="0" xfId="0" applyFont="1" applyBorder="1" applyAlignment="1">
      <alignment/>
    </xf>
    <xf numFmtId="190" fontId="12" fillId="0" borderId="0" xfId="0" applyFont="1" applyAlignment="1">
      <alignment/>
    </xf>
    <xf numFmtId="190" fontId="14" fillId="0" borderId="0" xfId="0" applyFont="1" applyAlignment="1">
      <alignment/>
    </xf>
    <xf numFmtId="190" fontId="14" fillId="0" borderId="0" xfId="0" applyFont="1" applyBorder="1" applyAlignment="1">
      <alignment/>
    </xf>
    <xf numFmtId="190" fontId="15" fillId="0" borderId="0" xfId="0" applyFont="1" applyAlignment="1">
      <alignment/>
    </xf>
    <xf numFmtId="189" fontId="12" fillId="0" borderId="0" xfId="0" applyNumberFormat="1" applyFont="1" applyBorder="1" applyAlignment="1" applyProtection="1">
      <alignment/>
      <protection/>
    </xf>
    <xf numFmtId="190" fontId="18" fillId="0" borderId="0" xfId="0" applyFont="1" applyAlignment="1">
      <alignment/>
    </xf>
    <xf numFmtId="190" fontId="13" fillId="0" borderId="0" xfId="0" applyFont="1" applyAlignment="1">
      <alignment horizontal="left"/>
    </xf>
    <xf numFmtId="190" fontId="17" fillId="0" borderId="0" xfId="0" applyFont="1" applyBorder="1" applyAlignment="1">
      <alignment/>
    </xf>
    <xf numFmtId="190" fontId="16" fillId="0" borderId="0" xfId="0" applyFont="1" applyBorder="1" applyAlignment="1">
      <alignment/>
    </xf>
    <xf numFmtId="188" fontId="16" fillId="0" borderId="0" xfId="0" applyNumberFormat="1" applyFont="1" applyBorder="1" applyAlignment="1" applyProtection="1">
      <alignment/>
      <protection/>
    </xf>
    <xf numFmtId="190" fontId="18" fillId="0" borderId="0" xfId="0" applyFont="1" applyBorder="1" applyAlignment="1">
      <alignment/>
    </xf>
    <xf numFmtId="190" fontId="19" fillId="0" borderId="0" xfId="0" applyFont="1" applyBorder="1" applyAlignment="1">
      <alignment/>
    </xf>
    <xf numFmtId="189" fontId="18" fillId="0" borderId="0" xfId="0" applyNumberFormat="1" applyFont="1" applyBorder="1" applyAlignment="1">
      <alignment/>
    </xf>
    <xf numFmtId="190" fontId="15" fillId="0" borderId="0" xfId="0" applyFont="1" applyBorder="1" applyAlignment="1">
      <alignment/>
    </xf>
    <xf numFmtId="190" fontId="0" fillId="0" borderId="5" xfId="0" applyBorder="1" applyAlignment="1">
      <alignment/>
    </xf>
    <xf numFmtId="190" fontId="21" fillId="0" borderId="0" xfId="0" applyFont="1" applyAlignment="1">
      <alignment horizontal="right"/>
    </xf>
    <xf numFmtId="190" fontId="0" fillId="0" borderId="0" xfId="0" applyAlignment="1" quotePrefix="1">
      <alignment/>
    </xf>
    <xf numFmtId="190" fontId="24" fillId="0" borderId="0" xfId="0" applyFont="1" applyAlignment="1">
      <alignment horizontal="center"/>
    </xf>
    <xf numFmtId="190" fontId="0" fillId="0" borderId="0" xfId="0" applyFill="1" applyAlignment="1">
      <alignment/>
    </xf>
    <xf numFmtId="190" fontId="0" fillId="0" borderId="0" xfId="0" applyFont="1" applyFill="1" applyBorder="1" applyAlignment="1">
      <alignment/>
    </xf>
    <xf numFmtId="190" fontId="0" fillId="0" borderId="0" xfId="0" applyFill="1" applyBorder="1" applyAlignment="1">
      <alignment/>
    </xf>
    <xf numFmtId="190" fontId="12" fillId="0" borderId="5" xfId="0" applyFont="1" applyBorder="1" applyAlignment="1">
      <alignment/>
    </xf>
    <xf numFmtId="190" fontId="25" fillId="0" borderId="0" xfId="0" applyFont="1" applyBorder="1" applyAlignment="1">
      <alignment horizontal="right"/>
    </xf>
    <xf numFmtId="188" fontId="23" fillId="0" borderId="6" xfId="0" applyNumberFormat="1" applyFont="1" applyBorder="1" applyAlignment="1" applyProtection="1">
      <alignment/>
      <protection/>
    </xf>
    <xf numFmtId="190" fontId="0" fillId="0" borderId="0" xfId="0" applyFont="1" applyFill="1" applyAlignment="1">
      <alignment/>
    </xf>
    <xf numFmtId="190" fontId="0" fillId="0" borderId="2" xfId="0" applyFont="1" applyFill="1" applyBorder="1" applyAlignment="1">
      <alignment/>
    </xf>
    <xf numFmtId="188" fontId="5" fillId="0" borderId="0" xfId="0" applyNumberFormat="1" applyFont="1" applyFill="1" applyBorder="1" applyAlignment="1" applyProtection="1">
      <alignment/>
      <protection/>
    </xf>
    <xf numFmtId="190" fontId="24" fillId="0" borderId="0" xfId="0" applyFont="1" applyFill="1" applyAlignment="1">
      <alignment horizontal="center"/>
    </xf>
    <xf numFmtId="190" fontId="0" fillId="0" borderId="3" xfId="0" applyFont="1" applyFill="1" applyBorder="1" applyAlignment="1">
      <alignment/>
    </xf>
    <xf numFmtId="190" fontId="0" fillId="2" borderId="7" xfId="0" applyFont="1" applyFill="1" applyBorder="1" applyAlignment="1">
      <alignment/>
    </xf>
    <xf numFmtId="190" fontId="0" fillId="2" borderId="8" xfId="0" applyFont="1" applyFill="1" applyBorder="1" applyAlignment="1">
      <alignment/>
    </xf>
    <xf numFmtId="190" fontId="27" fillId="2" borderId="9" xfId="0" applyFont="1" applyFill="1" applyBorder="1" applyAlignment="1" quotePrefix="1">
      <alignment horizontal="left"/>
    </xf>
    <xf numFmtId="190" fontId="11" fillId="2" borderId="7" xfId="0" applyFont="1" applyFill="1" applyBorder="1" applyAlignment="1">
      <alignment horizontal="left"/>
    </xf>
    <xf numFmtId="190" fontId="11" fillId="2" borderId="7" xfId="0" applyFont="1" applyFill="1" applyBorder="1" applyAlignment="1">
      <alignment/>
    </xf>
    <xf numFmtId="190" fontId="0" fillId="0" borderId="4" xfId="0" applyFont="1" applyFill="1" applyBorder="1" applyAlignment="1">
      <alignment/>
    </xf>
    <xf numFmtId="189" fontId="0" fillId="0" borderId="0" xfId="0" applyNumberFormat="1" applyFont="1" applyFill="1" applyBorder="1" applyAlignment="1" applyProtection="1">
      <alignment/>
      <protection/>
    </xf>
    <xf numFmtId="189" fontId="12" fillId="0" borderId="0" xfId="0" applyNumberFormat="1" applyFont="1" applyFill="1" applyBorder="1" applyAlignment="1" applyProtection="1">
      <alignment/>
      <protection/>
    </xf>
    <xf numFmtId="189" fontId="0" fillId="0" borderId="0" xfId="0" applyNumberFormat="1" applyFont="1" applyFill="1" applyBorder="1" applyAlignment="1" applyProtection="1">
      <alignment horizontal="left"/>
      <protection/>
    </xf>
    <xf numFmtId="190" fontId="0" fillId="3" borderId="4" xfId="0" applyFont="1" applyFill="1" applyBorder="1" applyAlignment="1">
      <alignment/>
    </xf>
    <xf numFmtId="190" fontId="0" fillId="3" borderId="0" xfId="0" applyFont="1" applyFill="1" applyBorder="1" applyAlignment="1">
      <alignment/>
    </xf>
    <xf numFmtId="190" fontId="0" fillId="3" borderId="0" xfId="0" applyFont="1" applyFill="1" applyAlignment="1">
      <alignment/>
    </xf>
    <xf numFmtId="190" fontId="30" fillId="4" borderId="4" xfId="0" applyFont="1" applyFill="1" applyBorder="1" applyAlignment="1">
      <alignment horizontal="left"/>
    </xf>
    <xf numFmtId="190" fontId="0" fillId="4" borderId="0" xfId="0" applyFill="1" applyAlignment="1">
      <alignment/>
    </xf>
    <xf numFmtId="190" fontId="0" fillId="0" borderId="1" xfId="0" applyBorder="1" applyAlignment="1">
      <alignment/>
    </xf>
    <xf numFmtId="190" fontId="2" fillId="0" borderId="0" xfId="0" applyFont="1" applyBorder="1" applyAlignment="1">
      <alignment horizontal="right"/>
    </xf>
    <xf numFmtId="190" fontId="27" fillId="2" borderId="7" xfId="0" applyFont="1" applyFill="1" applyBorder="1" applyAlignment="1" quotePrefix="1">
      <alignment horizontal="left"/>
    </xf>
    <xf numFmtId="190" fontId="30" fillId="4" borderId="0" xfId="0" applyFont="1" applyFill="1" applyBorder="1" applyAlignment="1">
      <alignment horizontal="left"/>
    </xf>
    <xf numFmtId="190" fontId="12" fillId="2" borderId="7" xfId="0" applyFont="1" applyFill="1" applyBorder="1" applyAlignment="1">
      <alignment horizontal="left"/>
    </xf>
    <xf numFmtId="190" fontId="12" fillId="0" borderId="0" xfId="0" applyFont="1" applyAlignment="1">
      <alignment horizontal="left"/>
    </xf>
    <xf numFmtId="190" fontId="12" fillId="0" borderId="2" xfId="0" applyFont="1" applyBorder="1" applyAlignment="1">
      <alignment/>
    </xf>
    <xf numFmtId="190" fontId="12" fillId="0" borderId="4" xfId="0" applyFont="1" applyBorder="1" applyAlignment="1">
      <alignment/>
    </xf>
    <xf numFmtId="190" fontId="31" fillId="0" borderId="0" xfId="0" applyFont="1" applyAlignment="1">
      <alignment/>
    </xf>
    <xf numFmtId="190" fontId="12" fillId="0" borderId="0" xfId="0" applyFont="1" applyBorder="1" applyAlignment="1">
      <alignment/>
    </xf>
    <xf numFmtId="190" fontId="31" fillId="0" borderId="0" xfId="0" applyFont="1" applyBorder="1" applyAlignment="1">
      <alignment/>
    </xf>
    <xf numFmtId="190" fontId="0" fillId="0" borderId="0" xfId="0" applyFont="1" applyAlignment="1">
      <alignment/>
    </xf>
    <xf numFmtId="190" fontId="0" fillId="0" borderId="0" xfId="0" applyFont="1" applyAlignment="1">
      <alignment horizontal="right"/>
    </xf>
    <xf numFmtId="190" fontId="23" fillId="0" borderId="0" xfId="0" applyFont="1" applyBorder="1" applyAlignment="1">
      <alignment horizontal="right"/>
    </xf>
    <xf numFmtId="190" fontId="23" fillId="0" borderId="0" xfId="0" applyFont="1" applyAlignment="1">
      <alignment horizontal="right"/>
    </xf>
    <xf numFmtId="190" fontId="32" fillId="0" borderId="0" xfId="0" applyFont="1" applyAlignment="1">
      <alignment horizontal="right"/>
    </xf>
    <xf numFmtId="190" fontId="0" fillId="0" borderId="0" xfId="0" applyFont="1" applyAlignment="1">
      <alignment/>
    </xf>
    <xf numFmtId="190" fontId="0" fillId="0" borderId="0" xfId="0" applyFont="1" applyBorder="1" applyAlignment="1">
      <alignment/>
    </xf>
    <xf numFmtId="190" fontId="0" fillId="0" borderId="0" xfId="0" applyFont="1" applyBorder="1" applyAlignment="1">
      <alignment horizontal="right"/>
    </xf>
    <xf numFmtId="190" fontId="0" fillId="0" borderId="5" xfId="0" applyFont="1" applyBorder="1" applyAlignment="1">
      <alignment/>
    </xf>
    <xf numFmtId="190" fontId="0" fillId="0" borderId="0" xfId="0" applyFont="1" applyAlignment="1">
      <alignment/>
    </xf>
    <xf numFmtId="190" fontId="0" fillId="0" borderId="5" xfId="0" applyFont="1" applyBorder="1" applyAlignment="1">
      <alignment/>
    </xf>
    <xf numFmtId="190" fontId="34" fillId="0" borderId="0" xfId="0" applyFont="1" applyAlignment="1">
      <alignment/>
    </xf>
    <xf numFmtId="190" fontId="0" fillId="0" borderId="1" xfId="0" applyFill="1" applyBorder="1" applyAlignment="1">
      <alignment/>
    </xf>
    <xf numFmtId="1" fontId="20" fillId="0" borderId="1" xfId="0" applyNumberFormat="1" applyFont="1" applyFill="1" applyBorder="1" applyAlignment="1" applyProtection="1">
      <alignment horizontal="centerContinuous"/>
      <protection/>
    </xf>
    <xf numFmtId="190" fontId="30" fillId="0" borderId="0" xfId="0" applyFont="1" applyFill="1" applyBorder="1" applyAlignment="1">
      <alignment horizontal="left"/>
    </xf>
    <xf numFmtId="190" fontId="12" fillId="0" borderId="0" xfId="0" applyFont="1" applyFill="1" applyBorder="1" applyAlignment="1">
      <alignment/>
    </xf>
    <xf numFmtId="189" fontId="18" fillId="0" borderId="0" xfId="0" applyNumberFormat="1" applyFont="1" applyFill="1" applyBorder="1" applyAlignment="1">
      <alignment/>
    </xf>
    <xf numFmtId="190" fontId="12" fillId="0" borderId="0" xfId="0" applyFont="1" applyFill="1" applyAlignment="1">
      <alignment/>
    </xf>
    <xf numFmtId="190" fontId="37" fillId="5" borderId="10" xfId="0" applyFont="1" applyFill="1" applyBorder="1" applyAlignment="1">
      <alignment horizontal="left"/>
    </xf>
    <xf numFmtId="190" fontId="37" fillId="5" borderId="11" xfId="0" applyFont="1" applyFill="1" applyBorder="1" applyAlignment="1">
      <alignment horizontal="left"/>
    </xf>
    <xf numFmtId="190" fontId="0" fillId="5" borderId="12" xfId="0" applyFill="1" applyBorder="1" applyAlignment="1">
      <alignment/>
    </xf>
    <xf numFmtId="190" fontId="0" fillId="5" borderId="13" xfId="0" applyFill="1" applyBorder="1" applyAlignment="1">
      <alignment/>
    </xf>
    <xf numFmtId="190" fontId="37" fillId="5" borderId="12" xfId="0" applyFont="1" applyFill="1" applyBorder="1" applyAlignment="1">
      <alignment horizontal="left"/>
    </xf>
    <xf numFmtId="190" fontId="37" fillId="5" borderId="14" xfId="0" applyFont="1" applyFill="1" applyBorder="1" applyAlignment="1">
      <alignment horizontal="left"/>
    </xf>
    <xf numFmtId="190" fontId="33" fillId="0" borderId="15" xfId="0" applyFont="1" applyBorder="1" applyAlignment="1">
      <alignment/>
    </xf>
    <xf numFmtId="190" fontId="33" fillId="0" borderId="16" xfId="0" applyFont="1" applyBorder="1" applyAlignment="1">
      <alignment/>
    </xf>
    <xf numFmtId="190" fontId="33" fillId="0" borderId="17" xfId="0" applyFont="1" applyBorder="1" applyAlignment="1">
      <alignment/>
    </xf>
    <xf numFmtId="190" fontId="33" fillId="0" borderId="18" xfId="0" applyFont="1" applyBorder="1" applyAlignment="1">
      <alignment/>
    </xf>
    <xf numFmtId="190" fontId="33" fillId="0" borderId="19" xfId="0" applyFont="1" applyBorder="1" applyAlignment="1">
      <alignment/>
    </xf>
    <xf numFmtId="190" fontId="33" fillId="0" borderId="20" xfId="0" applyFont="1" applyBorder="1" applyAlignment="1">
      <alignment/>
    </xf>
    <xf numFmtId="190" fontId="33" fillId="0" borderId="15" xfId="0" applyFont="1" applyBorder="1" applyAlignment="1">
      <alignment horizontal="center"/>
    </xf>
    <xf numFmtId="190" fontId="33" fillId="0" borderId="17" xfId="0" applyFont="1" applyBorder="1" applyAlignment="1">
      <alignment horizontal="center"/>
    </xf>
    <xf numFmtId="190" fontId="33" fillId="0" borderId="21" xfId="0" applyFont="1" applyBorder="1" applyAlignment="1">
      <alignment/>
    </xf>
    <xf numFmtId="190" fontId="33" fillId="0" borderId="22" xfId="0" applyFont="1" applyBorder="1" applyAlignment="1">
      <alignment/>
    </xf>
    <xf numFmtId="190" fontId="33" fillId="0" borderId="23" xfId="0" applyFont="1" applyBorder="1" applyAlignment="1">
      <alignment horizontal="center"/>
    </xf>
    <xf numFmtId="190" fontId="33" fillId="0" borderId="24" xfId="0" applyFont="1" applyBorder="1" applyAlignment="1">
      <alignment/>
    </xf>
    <xf numFmtId="190" fontId="33" fillId="0" borderId="25" xfId="0" applyFont="1" applyBorder="1" applyAlignment="1">
      <alignment/>
    </xf>
    <xf numFmtId="190" fontId="33" fillId="0" borderId="26" xfId="0" applyFont="1" applyBorder="1" applyAlignment="1">
      <alignment/>
    </xf>
    <xf numFmtId="190" fontId="33" fillId="0" borderId="21" xfId="0" applyFont="1" applyBorder="1" applyAlignment="1">
      <alignment horizontal="center"/>
    </xf>
    <xf numFmtId="190" fontId="23" fillId="0" borderId="27" xfId="0" applyFont="1" applyBorder="1" applyAlignment="1">
      <alignment horizontal="left"/>
    </xf>
    <xf numFmtId="190" fontId="37" fillId="0" borderId="28" xfId="0" applyFont="1" applyBorder="1" applyAlignment="1">
      <alignment horizontal="center"/>
    </xf>
    <xf numFmtId="1" fontId="23" fillId="0" borderId="29" xfId="0" applyNumberFormat="1" applyFont="1" applyFill="1" applyBorder="1" applyAlignment="1">
      <alignment horizontal="center"/>
    </xf>
    <xf numFmtId="190" fontId="23" fillId="0" borderId="28" xfId="0" applyFont="1" applyBorder="1" applyAlignment="1">
      <alignment horizontal="center"/>
    </xf>
    <xf numFmtId="1" fontId="23" fillId="0" borderId="30" xfId="0" applyNumberFormat="1" applyFont="1" applyBorder="1" applyAlignment="1">
      <alignment horizontal="center"/>
    </xf>
    <xf numFmtId="1" fontId="23" fillId="0" borderId="28" xfId="0" applyNumberFormat="1" applyFont="1" applyBorder="1" applyAlignment="1">
      <alignment horizontal="center"/>
    </xf>
    <xf numFmtId="1" fontId="23" fillId="0" borderId="1" xfId="0" applyNumberFormat="1" applyFont="1" applyBorder="1" applyAlignment="1">
      <alignment horizontal="center"/>
    </xf>
    <xf numFmtId="1" fontId="1" fillId="0" borderId="31" xfId="0" applyNumberFormat="1" applyFont="1" applyBorder="1" applyAlignment="1">
      <alignment horizontal="center"/>
    </xf>
    <xf numFmtId="1" fontId="23" fillId="0" borderId="29" xfId="0" applyNumberFormat="1" applyFont="1" applyBorder="1" applyAlignment="1">
      <alignment horizontal="center"/>
    </xf>
    <xf numFmtId="192" fontId="23" fillId="5" borderId="8" xfId="0" applyNumberFormat="1" applyFont="1" applyFill="1" applyBorder="1" applyAlignment="1">
      <alignment horizontal="center"/>
    </xf>
    <xf numFmtId="1" fontId="23" fillId="5" borderId="9" xfId="0" applyNumberFormat="1" applyFont="1" applyFill="1" applyBorder="1" applyAlignment="1">
      <alignment horizontal="center"/>
    </xf>
    <xf numFmtId="1" fontId="23" fillId="5" borderId="7" xfId="0" applyNumberFormat="1" applyFont="1" applyFill="1" applyBorder="1" applyAlignment="1">
      <alignment horizontal="center"/>
    </xf>
    <xf numFmtId="1" fontId="23" fillId="5" borderId="8" xfId="0" applyNumberFormat="1" applyFont="1" applyFill="1" applyBorder="1" applyAlignment="1">
      <alignment horizontal="center"/>
    </xf>
    <xf numFmtId="190" fontId="28" fillId="2" borderId="5" xfId="0" applyFont="1" applyFill="1" applyBorder="1" applyAlignment="1">
      <alignment horizontal="left"/>
    </xf>
    <xf numFmtId="190" fontId="11" fillId="2" borderId="5" xfId="0" applyFont="1" applyFill="1" applyBorder="1" applyAlignment="1">
      <alignment/>
    </xf>
    <xf numFmtId="190" fontId="38" fillId="2" borderId="7" xfId="0" applyFont="1" applyFill="1" applyBorder="1" applyAlignment="1" quotePrefix="1">
      <alignment horizontal="left"/>
    </xf>
    <xf numFmtId="190" fontId="0" fillId="0" borderId="0" xfId="0" applyFont="1" applyAlignment="1">
      <alignment/>
    </xf>
    <xf numFmtId="190" fontId="4" fillId="4" borderId="4" xfId="0" applyFont="1" applyFill="1" applyBorder="1" applyAlignment="1">
      <alignment horizontal="left"/>
    </xf>
    <xf numFmtId="190" fontId="4" fillId="0" borderId="0" xfId="0" applyFont="1" applyFill="1" applyBorder="1" applyAlignment="1">
      <alignment horizontal="left"/>
    </xf>
    <xf numFmtId="190" fontId="4" fillId="4" borderId="0" xfId="0" applyFont="1" applyFill="1" applyBorder="1" applyAlignment="1">
      <alignment horizontal="left"/>
    </xf>
    <xf numFmtId="190" fontId="0" fillId="0" borderId="5" xfId="0" applyFont="1" applyBorder="1" applyAlignment="1">
      <alignment/>
    </xf>
    <xf numFmtId="190" fontId="37" fillId="0" borderId="32" xfId="0" applyFont="1" applyBorder="1" applyAlignment="1">
      <alignment horizontal="center"/>
    </xf>
    <xf numFmtId="190" fontId="37" fillId="0" borderId="1" xfId="0" applyFont="1" applyBorder="1" applyAlignment="1">
      <alignment horizontal="center"/>
    </xf>
    <xf numFmtId="190" fontId="23" fillId="0" borderId="1" xfId="0" applyFont="1" applyBorder="1" applyAlignment="1">
      <alignment horizontal="center"/>
    </xf>
    <xf numFmtId="190" fontId="37" fillId="4" borderId="33" xfId="0" applyFont="1" applyFill="1" applyBorder="1" applyAlignment="1">
      <alignment horizontal="left"/>
    </xf>
    <xf numFmtId="190" fontId="20" fillId="4" borderId="11" xfId="0" applyFont="1" applyFill="1" applyBorder="1" applyAlignment="1">
      <alignment/>
    </xf>
    <xf numFmtId="190" fontId="0" fillId="4" borderId="13" xfId="0" applyFill="1" applyBorder="1" applyAlignment="1">
      <alignment/>
    </xf>
    <xf numFmtId="190" fontId="37" fillId="4" borderId="10" xfId="0" applyFont="1" applyFill="1" applyBorder="1" applyAlignment="1">
      <alignment horizontal="left"/>
    </xf>
    <xf numFmtId="190" fontId="37" fillId="4" borderId="11" xfId="0" applyFont="1" applyFill="1" applyBorder="1" applyAlignment="1">
      <alignment horizontal="left"/>
    </xf>
    <xf numFmtId="190" fontId="0" fillId="4" borderId="34" xfId="0" applyFill="1" applyBorder="1" applyAlignment="1">
      <alignment/>
    </xf>
    <xf numFmtId="190" fontId="0" fillId="4" borderId="14" xfId="0" applyFill="1" applyBorder="1" applyAlignment="1">
      <alignment/>
    </xf>
    <xf numFmtId="190" fontId="37" fillId="4" borderId="27" xfId="0" applyFont="1" applyFill="1" applyBorder="1" applyAlignment="1">
      <alignment horizontal="left"/>
    </xf>
    <xf numFmtId="190" fontId="23" fillId="4" borderId="8" xfId="0" applyFont="1" applyFill="1" applyBorder="1" applyAlignment="1">
      <alignment horizontal="center"/>
    </xf>
    <xf numFmtId="2" fontId="23" fillId="4" borderId="8" xfId="0" applyNumberFormat="1" applyFont="1" applyFill="1" applyBorder="1" applyAlignment="1">
      <alignment horizontal="center"/>
    </xf>
    <xf numFmtId="190" fontId="1" fillId="4" borderId="35" xfId="0" applyFont="1" applyFill="1" applyBorder="1" applyAlignment="1">
      <alignment horizontal="center"/>
    </xf>
    <xf numFmtId="190" fontId="1" fillId="4" borderId="8" xfId="0" applyFont="1" applyFill="1" applyBorder="1" applyAlignment="1">
      <alignment horizontal="center"/>
    </xf>
    <xf numFmtId="3" fontId="23" fillId="4" borderId="7" xfId="0" applyNumberFormat="1" applyFont="1" applyFill="1" applyBorder="1" applyAlignment="1">
      <alignment horizontal="center"/>
    </xf>
    <xf numFmtId="190" fontId="32" fillId="0" borderId="0" xfId="0" applyFont="1" applyFill="1" applyBorder="1" applyAlignment="1">
      <alignment horizontal="right"/>
    </xf>
    <xf numFmtId="190" fontId="25" fillId="0" borderId="0" xfId="21" applyFont="1" applyBorder="1" applyAlignment="1">
      <alignment horizontal="right"/>
      <protection/>
    </xf>
    <xf numFmtId="190" fontId="0" fillId="0" borderId="0" xfId="21" applyFont="1" applyFill="1" applyBorder="1" applyAlignment="1">
      <alignment horizontal="center"/>
      <protection/>
    </xf>
    <xf numFmtId="190" fontId="21" fillId="0" borderId="0" xfId="0" applyFont="1" applyBorder="1" applyAlignment="1">
      <alignment horizontal="right"/>
    </xf>
    <xf numFmtId="190" fontId="25" fillId="0" borderId="0" xfId="21" applyFont="1" applyFill="1" applyBorder="1" applyAlignment="1">
      <alignment horizontal="right"/>
      <protection/>
    </xf>
    <xf numFmtId="190" fontId="25" fillId="0" borderId="0" xfId="0" applyFont="1" applyFill="1" applyBorder="1" applyAlignment="1">
      <alignment horizontal="right"/>
    </xf>
    <xf numFmtId="0" fontId="25" fillId="0" borderId="0" xfId="20" applyFont="1" applyAlignment="1">
      <alignment horizontal="right"/>
      <protection/>
    </xf>
    <xf numFmtId="190" fontId="21" fillId="0" borderId="0" xfId="0" applyFont="1" applyFill="1" applyBorder="1" applyAlignment="1">
      <alignment horizontal="right"/>
    </xf>
    <xf numFmtId="190" fontId="0" fillId="0" borderId="0" xfId="21">
      <alignment/>
      <protection/>
    </xf>
    <xf numFmtId="190" fontId="0" fillId="0" borderId="0" xfId="21" quotePrefix="1">
      <alignment/>
      <protection/>
    </xf>
    <xf numFmtId="190" fontId="0" fillId="0" borderId="0" xfId="21" applyBorder="1">
      <alignment/>
      <protection/>
    </xf>
    <xf numFmtId="190" fontId="0" fillId="0" borderId="0" xfId="0" applyBorder="1" applyAlignment="1" quotePrefix="1">
      <alignment/>
    </xf>
    <xf numFmtId="190" fontId="2" fillId="0" borderId="0" xfId="0" applyFont="1" applyFill="1" applyBorder="1" applyAlignment="1">
      <alignment/>
    </xf>
    <xf numFmtId="188" fontId="23" fillId="0" borderId="6" xfId="0" applyNumberFormat="1" applyFont="1" applyBorder="1" applyAlignment="1" applyProtection="1">
      <alignment horizontal="center"/>
      <protection/>
    </xf>
    <xf numFmtId="190" fontId="25" fillId="4" borderId="0" xfId="21" applyFont="1" applyFill="1" applyBorder="1" applyAlignment="1">
      <alignment horizontal="right"/>
      <protection/>
    </xf>
    <xf numFmtId="188" fontId="33" fillId="0" borderId="6" xfId="0" applyNumberFormat="1" applyFont="1" applyBorder="1" applyAlignment="1" applyProtection="1">
      <alignment/>
      <protection/>
    </xf>
    <xf numFmtId="190" fontId="33" fillId="0" borderId="0" xfId="0" applyFont="1" applyBorder="1" applyAlignment="1">
      <alignment horizontal="right"/>
    </xf>
    <xf numFmtId="190" fontId="28" fillId="2" borderId="5" xfId="0" applyFont="1" applyFill="1" applyBorder="1" applyAlignment="1">
      <alignment/>
    </xf>
    <xf numFmtId="190" fontId="36" fillId="2" borderId="5" xfId="0" applyFont="1" applyFill="1" applyBorder="1" applyAlignment="1">
      <alignment/>
    </xf>
    <xf numFmtId="190" fontId="21" fillId="0" borderId="0" xfId="21" applyFont="1" applyBorder="1" applyAlignment="1">
      <alignment horizontal="right"/>
      <protection/>
    </xf>
    <xf numFmtId="190" fontId="0" fillId="0" borderId="5" xfId="21" applyBorder="1">
      <alignment/>
      <protection/>
    </xf>
    <xf numFmtId="189" fontId="0" fillId="0" borderId="5" xfId="0" applyNumberFormat="1" applyFont="1" applyFill="1" applyBorder="1" applyAlignment="1" applyProtection="1">
      <alignment/>
      <protection/>
    </xf>
    <xf numFmtId="189" fontId="0" fillId="0" borderId="5" xfId="0" applyNumberFormat="1" applyFont="1" applyBorder="1" applyAlignment="1" applyProtection="1">
      <alignment/>
      <protection/>
    </xf>
    <xf numFmtId="189" fontId="0" fillId="0" borderId="1" xfId="23">
      <alignment horizontal="center" vertical="center"/>
      <protection/>
    </xf>
    <xf numFmtId="192" fontId="39" fillId="2" borderId="7" xfId="0" applyNumberFormat="1" applyFont="1" applyFill="1" applyBorder="1" applyAlignment="1">
      <alignment horizontal="left"/>
    </xf>
    <xf numFmtId="192" fontId="39" fillId="0" borderId="0" xfId="0" applyNumberFormat="1" applyFont="1" applyAlignment="1">
      <alignment horizontal="left"/>
    </xf>
    <xf numFmtId="192" fontId="39" fillId="0" borderId="2" xfId="0" applyNumberFormat="1" applyFont="1" applyBorder="1" applyAlignment="1">
      <alignment/>
    </xf>
    <xf numFmtId="192" fontId="39" fillId="0" borderId="0" xfId="0" applyNumberFormat="1" applyFont="1" applyAlignment="1">
      <alignment/>
    </xf>
    <xf numFmtId="192" fontId="39" fillId="0" borderId="3" xfId="0" applyNumberFormat="1" applyFont="1" applyBorder="1" applyAlignment="1">
      <alignment/>
    </xf>
    <xf numFmtId="192" fontId="39" fillId="0" borderId="4" xfId="0" applyNumberFormat="1" applyFont="1" applyBorder="1" applyAlignment="1">
      <alignment/>
    </xf>
    <xf numFmtId="192" fontId="39" fillId="0" borderId="0" xfId="0" applyNumberFormat="1" applyFont="1" applyFill="1" applyBorder="1" applyAlignment="1">
      <alignment/>
    </xf>
    <xf numFmtId="192" fontId="40" fillId="0" borderId="0" xfId="0" applyNumberFormat="1" applyFont="1" applyAlignment="1">
      <alignment/>
    </xf>
    <xf numFmtId="192" fontId="41" fillId="0" borderId="0" xfId="0" applyNumberFormat="1" applyFont="1" applyAlignment="1">
      <alignment/>
    </xf>
    <xf numFmtId="192" fontId="39" fillId="0" borderId="5" xfId="0" applyNumberFormat="1" applyFont="1" applyBorder="1" applyAlignment="1">
      <alignment/>
    </xf>
    <xf numFmtId="192" fontId="39" fillId="0" borderId="0" xfId="0" applyNumberFormat="1" applyFont="1" applyFill="1" applyAlignment="1">
      <alignment/>
    </xf>
    <xf numFmtId="192" fontId="39" fillId="0" borderId="0" xfId="0" applyNumberFormat="1" applyFont="1" applyBorder="1" applyAlignment="1">
      <alignment/>
    </xf>
    <xf numFmtId="192" fontId="39" fillId="0" borderId="0" xfId="0" applyNumberFormat="1" applyFont="1" applyBorder="1" applyAlignment="1" applyProtection="1">
      <alignment/>
      <protection/>
    </xf>
    <xf numFmtId="192" fontId="41" fillId="0" borderId="0" xfId="0" applyNumberFormat="1" applyFont="1" applyBorder="1" applyAlignment="1">
      <alignment/>
    </xf>
    <xf numFmtId="190" fontId="24" fillId="0" borderId="0" xfId="0" applyFont="1" applyAlignment="1">
      <alignment horizontal="center"/>
    </xf>
    <xf numFmtId="49" fontId="13" fillId="0" borderId="0" xfId="0" applyNumberFormat="1" applyFont="1" applyAlignment="1">
      <alignment horizontal="left"/>
    </xf>
    <xf numFmtId="190" fontId="0" fillId="0" borderId="0" xfId="0" applyFont="1" applyBorder="1" applyAlignment="1">
      <alignment/>
    </xf>
  </cellXfs>
  <cellStyles count="10">
    <cellStyle name="Normal" xfId="0"/>
    <cellStyle name="Hyperlink" xfId="15"/>
    <cellStyle name="Comma" xfId="16"/>
    <cellStyle name="Comma [0]" xfId="17"/>
    <cellStyle name="Currency" xfId="18"/>
    <cellStyle name="Currency [0]" xfId="19"/>
    <cellStyle name="Normal_C-Fulls" xfId="20"/>
    <cellStyle name="Normal_vidre" xfId="21"/>
    <cellStyle name="Percent" xfId="22"/>
    <cellStyle name="Recollida" xfId="23"/>
  </cellStyles>
  <dxfs count="2">
    <dxf>
      <font>
        <color auto="1"/>
      </font>
      <fill>
        <patternFill>
          <bgColor rgb="FFCCFFCC"/>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10</xdr:row>
      <xdr:rowOff>76200</xdr:rowOff>
    </xdr:from>
    <xdr:to>
      <xdr:col>22</xdr:col>
      <xdr:colOff>0</xdr:colOff>
      <xdr:row>11</xdr:row>
      <xdr:rowOff>76200</xdr:rowOff>
    </xdr:to>
    <xdr:sp>
      <xdr:nvSpPr>
        <xdr:cNvPr id="1" name="Rectangle 14"/>
        <xdr:cNvSpPr>
          <a:spLocks/>
        </xdr:cNvSpPr>
      </xdr:nvSpPr>
      <xdr:spPr>
        <a:xfrm>
          <a:off x="8429625" y="2209800"/>
          <a:ext cx="2676525" cy="381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0</xdr:row>
      <xdr:rowOff>76200</xdr:rowOff>
    </xdr:from>
    <xdr:to>
      <xdr:col>15</xdr:col>
      <xdr:colOff>38100</xdr:colOff>
      <xdr:row>2</xdr:row>
      <xdr:rowOff>0</xdr:rowOff>
    </xdr:to>
    <xdr:pic>
      <xdr:nvPicPr>
        <xdr:cNvPr id="1" name="Picture 11"/>
        <xdr:cNvPicPr preferRelativeResize="1">
          <a:picLocks noChangeAspect="1"/>
        </xdr:cNvPicPr>
      </xdr:nvPicPr>
      <xdr:blipFill>
        <a:blip r:embed="rId1"/>
        <a:stretch>
          <a:fillRect/>
        </a:stretch>
      </xdr:blipFill>
      <xdr:spPr>
        <a:xfrm>
          <a:off x="8591550" y="76200"/>
          <a:ext cx="15811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A1:IV2551"/>
  <sheetViews>
    <sheetView showGridLines="0" tabSelected="1" view="pageBreakPreview" zoomScale="50" zoomScaleNormal="50" zoomScaleSheetLayoutView="50" workbookViewId="0" topLeftCell="B655">
      <selection activeCell="W661" sqref="W661"/>
    </sheetView>
  </sheetViews>
  <sheetFormatPr defaultColWidth="9.77734375" defaultRowHeight="15"/>
  <cols>
    <col min="1" max="1" width="6.3359375" style="0" hidden="1" customWidth="1"/>
    <col min="2" max="2" width="48.3359375" style="0" customWidth="1"/>
    <col min="3" max="3" width="2.99609375" style="84" hidden="1" customWidth="1"/>
    <col min="4" max="4" width="2.77734375" style="84" hidden="1" customWidth="1"/>
    <col min="5" max="5" width="3.21484375" style="76" hidden="1" customWidth="1"/>
    <col min="6" max="6" width="4.77734375" style="187" customWidth="1"/>
    <col min="7" max="32" width="4.77734375" style="0" customWidth="1"/>
    <col min="33" max="34" width="4.3359375" style="0" customWidth="1"/>
    <col min="35" max="35" width="1.77734375" style="43" customWidth="1"/>
    <col min="36" max="36" width="1.33203125" style="0" customWidth="1"/>
    <col min="37" max="37" width="48.3359375" style="0" bestFit="1" customWidth="1"/>
    <col min="38" max="38" width="5.77734375" style="0" customWidth="1"/>
    <col min="39" max="39" width="8.3359375" style="0" customWidth="1"/>
  </cols>
  <sheetData>
    <row r="1" spans="2:76" ht="60" thickBot="1">
      <c r="B1" s="56" t="s">
        <v>20</v>
      </c>
      <c r="C1" s="70"/>
      <c r="D1" s="133"/>
      <c r="E1" s="72"/>
      <c r="F1" s="179"/>
      <c r="G1" s="57"/>
      <c r="H1" s="57"/>
      <c r="I1" s="58"/>
      <c r="J1" s="57"/>
      <c r="K1" s="58"/>
      <c r="L1" s="58"/>
      <c r="M1" s="58"/>
      <c r="N1" s="58"/>
      <c r="O1" s="58"/>
      <c r="P1" s="58"/>
      <c r="Q1" s="58"/>
      <c r="R1" s="58"/>
      <c r="S1" s="58"/>
      <c r="T1" s="58"/>
      <c r="U1" s="58"/>
      <c r="V1" s="58"/>
      <c r="W1" s="58"/>
      <c r="X1" s="58"/>
      <c r="Y1" s="54"/>
      <c r="Z1" s="54"/>
      <c r="AA1" s="54"/>
      <c r="AB1" s="54"/>
      <c r="AC1" s="54"/>
      <c r="AD1" s="54"/>
      <c r="AE1" s="54"/>
      <c r="AF1" s="54"/>
      <c r="AG1" s="54"/>
      <c r="AH1" s="54"/>
      <c r="AI1" s="54"/>
      <c r="AJ1" s="55"/>
      <c r="BM1" t="s">
        <v>21</v>
      </c>
      <c r="BN1" t="s">
        <v>21</v>
      </c>
      <c r="BO1" t="s">
        <v>21</v>
      </c>
      <c r="BV1" t="s">
        <v>21</v>
      </c>
      <c r="BW1" t="s">
        <v>21</v>
      </c>
      <c r="BX1" t="s">
        <v>21</v>
      </c>
    </row>
    <row r="2" spans="2:124" ht="15">
      <c r="B2" s="1"/>
      <c r="C2" s="79"/>
      <c r="D2" s="134"/>
      <c r="E2" s="73"/>
      <c r="F2" s="180"/>
      <c r="G2" s="2"/>
      <c r="H2" s="2"/>
      <c r="I2" s="1"/>
      <c r="J2" s="2"/>
      <c r="K2" s="1"/>
      <c r="L2" s="1"/>
      <c r="M2" s="1"/>
      <c r="N2" s="1"/>
      <c r="O2" s="1"/>
      <c r="P2" s="1"/>
      <c r="Q2" s="1"/>
      <c r="R2" s="1"/>
      <c r="S2" s="1"/>
      <c r="T2" s="1"/>
      <c r="U2" s="1"/>
      <c r="V2" s="1"/>
      <c r="W2" s="1"/>
      <c r="X2" s="1"/>
      <c r="Y2" s="1"/>
      <c r="Z2" s="1"/>
      <c r="AA2" s="1"/>
      <c r="AB2" s="1"/>
      <c r="AC2" s="1"/>
      <c r="AD2" s="1"/>
      <c r="AE2" s="1"/>
      <c r="AF2" s="1"/>
      <c r="AG2" s="1"/>
      <c r="AH2" s="1"/>
      <c r="AI2" s="49"/>
      <c r="AJ2" s="1"/>
      <c r="BK2" s="32"/>
      <c r="BL2" s="32"/>
      <c r="BM2" s="32"/>
      <c r="BN2" s="32"/>
      <c r="BO2" s="32"/>
      <c r="BP2" s="32"/>
      <c r="BQ2" s="32"/>
      <c r="BR2" s="32"/>
      <c r="BS2" s="32"/>
      <c r="BT2" s="32"/>
      <c r="BU2" s="32"/>
      <c r="BV2" s="32"/>
      <c r="BW2" s="32"/>
      <c r="BX2" s="32"/>
      <c r="BY2" s="32"/>
      <c r="BZ2" s="32"/>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row>
    <row r="3" spans="2:124" ht="18">
      <c r="B3" s="3" t="s">
        <v>54</v>
      </c>
      <c r="C3" s="3"/>
      <c r="D3" s="3"/>
      <c r="E3" s="74"/>
      <c r="F3" s="181"/>
      <c r="G3" s="4"/>
      <c r="H3" s="4"/>
      <c r="I3" s="4"/>
      <c r="J3" s="4"/>
      <c r="K3" s="4"/>
      <c r="L3" s="4"/>
      <c r="M3" s="4"/>
      <c r="N3" s="4"/>
      <c r="O3" s="4"/>
      <c r="P3" s="4"/>
      <c r="Q3" s="4"/>
      <c r="R3" s="4"/>
      <c r="S3" s="4"/>
      <c r="T3" s="4"/>
      <c r="U3" s="4"/>
      <c r="V3" s="4"/>
      <c r="W3" s="4"/>
      <c r="X3" s="4"/>
      <c r="Y3" s="4"/>
      <c r="Z3" s="4"/>
      <c r="AA3" s="4"/>
      <c r="AB3" s="4"/>
      <c r="AC3" s="4"/>
      <c r="AD3" s="4"/>
      <c r="AE3" s="4"/>
      <c r="AF3" s="4"/>
      <c r="AG3" s="4"/>
      <c r="AH3" s="4"/>
      <c r="AI3" s="50"/>
      <c r="AJ3" s="4"/>
      <c r="AK3" s="15"/>
      <c r="BK3" s="32"/>
      <c r="BL3" s="32"/>
      <c r="BM3" s="32"/>
      <c r="BN3" s="32"/>
      <c r="BO3" s="32"/>
      <c r="BP3" s="32"/>
      <c r="BQ3" s="32"/>
      <c r="BR3" s="32"/>
      <c r="BS3" s="32"/>
      <c r="BT3" s="32"/>
      <c r="BU3" s="32"/>
      <c r="BV3" s="32"/>
      <c r="BW3" s="32"/>
      <c r="BX3" s="32"/>
      <c r="BY3" s="32"/>
      <c r="BZ3" s="32"/>
      <c r="CA3" s="15"/>
      <c r="CB3" s="15"/>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row>
    <row r="4" spans="2:111" ht="3.75" customHeight="1">
      <c r="B4" s="1"/>
      <c r="C4" s="79"/>
      <c r="D4" s="79"/>
      <c r="E4" s="25"/>
      <c r="F4" s="182"/>
      <c r="G4" s="1"/>
      <c r="H4" s="1"/>
      <c r="I4" s="1"/>
      <c r="J4" s="1"/>
      <c r="K4" s="1"/>
      <c r="L4" s="1"/>
      <c r="M4" s="1"/>
      <c r="N4" s="1"/>
      <c r="O4" s="1"/>
      <c r="P4" s="1"/>
      <c r="Q4" s="1"/>
      <c r="R4" s="1"/>
      <c r="S4" s="1"/>
      <c r="T4" s="1"/>
      <c r="U4" s="1"/>
      <c r="V4" s="1"/>
      <c r="W4" s="1"/>
      <c r="X4" s="1"/>
      <c r="Y4" s="1"/>
      <c r="Z4" s="1"/>
      <c r="AA4" s="1"/>
      <c r="AB4" s="1"/>
      <c r="AC4" s="1"/>
      <c r="AD4" s="1"/>
      <c r="AE4" s="1"/>
      <c r="AF4" s="1"/>
      <c r="AG4" s="1"/>
      <c r="AH4" s="1"/>
      <c r="AI4" s="49"/>
      <c r="AJ4" s="1"/>
      <c r="AK4" s="1"/>
      <c r="BK4" s="33"/>
      <c r="BL4" s="33"/>
      <c r="BM4" s="33"/>
      <c r="BN4" s="33"/>
      <c r="BO4" s="33"/>
      <c r="BP4" s="33"/>
      <c r="BQ4" s="33"/>
      <c r="BR4" s="33"/>
      <c r="BS4" s="33"/>
      <c r="BT4" s="33"/>
      <c r="BU4" s="33"/>
      <c r="BV4" s="33"/>
      <c r="BW4" s="33"/>
      <c r="BX4" s="33"/>
      <c r="BY4" s="33"/>
      <c r="BZ4" s="33"/>
      <c r="CA4" s="15"/>
      <c r="CB4" s="15"/>
      <c r="CC4" s="15"/>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row>
    <row r="5" spans="2:111" ht="21" customHeight="1">
      <c r="B5" s="17" t="s">
        <v>22</v>
      </c>
      <c r="C5" s="17"/>
      <c r="D5" s="17"/>
      <c r="E5" s="25"/>
      <c r="F5" s="182"/>
      <c r="G5" s="194" t="s">
        <v>613</v>
      </c>
      <c r="H5" s="31"/>
      <c r="I5" s="19"/>
      <c r="J5" s="31"/>
      <c r="K5" s="19"/>
      <c r="L5" s="19"/>
      <c r="M5" s="19"/>
      <c r="N5" s="19"/>
      <c r="O5" s="1"/>
      <c r="P5" s="1"/>
      <c r="Q5" s="1"/>
      <c r="R5" s="1"/>
      <c r="S5" s="1"/>
      <c r="T5" s="1"/>
      <c r="U5" s="1"/>
      <c r="V5" s="1"/>
      <c r="W5" s="1"/>
      <c r="X5" s="1"/>
      <c r="Y5" s="1"/>
      <c r="Z5" s="1"/>
      <c r="AA5" s="1"/>
      <c r="AB5" s="1"/>
      <c r="AC5" s="1"/>
      <c r="AD5" s="1"/>
      <c r="AE5" s="1"/>
      <c r="AF5" s="1"/>
      <c r="AG5" s="1"/>
      <c r="AH5" s="1"/>
      <c r="AI5" s="49"/>
      <c r="AJ5" s="1"/>
      <c r="AK5" s="1"/>
      <c r="BK5" s="34"/>
      <c r="BL5" s="34"/>
      <c r="BM5" s="34"/>
      <c r="BN5" s="34"/>
      <c r="BO5" s="34"/>
      <c r="BP5" s="34"/>
      <c r="BQ5" s="34"/>
      <c r="BR5" s="34"/>
      <c r="BS5" s="34"/>
      <c r="BT5" s="34"/>
      <c r="BU5" s="34"/>
      <c r="BV5" s="34"/>
      <c r="BW5" s="34"/>
      <c r="BX5" s="34"/>
      <c r="BY5" s="34"/>
      <c r="BZ5" s="34"/>
      <c r="CA5" s="15"/>
      <c r="CB5" s="15"/>
      <c r="CC5" s="15"/>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row>
    <row r="6" spans="2:111" ht="3.75" customHeight="1">
      <c r="B6" s="18"/>
      <c r="C6" s="18"/>
      <c r="D6" s="18"/>
      <c r="E6" s="25"/>
      <c r="F6" s="182"/>
      <c r="G6" s="1"/>
      <c r="H6" s="1"/>
      <c r="I6" s="1"/>
      <c r="J6" s="1"/>
      <c r="K6" s="1"/>
      <c r="L6" s="1"/>
      <c r="M6" s="1"/>
      <c r="N6" s="1"/>
      <c r="O6" s="1"/>
      <c r="P6" s="1"/>
      <c r="Q6" s="1"/>
      <c r="R6" s="1"/>
      <c r="S6" s="1"/>
      <c r="T6" s="1"/>
      <c r="U6" s="1"/>
      <c r="V6" s="1"/>
      <c r="W6" s="1"/>
      <c r="X6" s="1"/>
      <c r="Y6" s="1"/>
      <c r="Z6" s="1"/>
      <c r="AA6" s="1"/>
      <c r="AB6" s="1"/>
      <c r="AC6" s="1"/>
      <c r="AD6" s="1"/>
      <c r="AE6" s="1"/>
      <c r="AF6" s="1"/>
      <c r="AG6" s="1"/>
      <c r="AH6" s="1"/>
      <c r="AI6" s="49"/>
      <c r="AJ6" s="1"/>
      <c r="AK6" s="1"/>
      <c r="BK6" s="15"/>
      <c r="BL6" s="15"/>
      <c r="BM6" s="15"/>
      <c r="BN6" s="15"/>
      <c r="BO6" s="15"/>
      <c r="BP6" s="15"/>
      <c r="BQ6" s="15"/>
      <c r="BR6" s="15"/>
      <c r="BS6" s="15"/>
      <c r="BT6" s="15"/>
      <c r="BU6" s="15"/>
      <c r="BV6" s="15"/>
      <c r="BW6" s="15"/>
      <c r="BX6" s="15"/>
      <c r="BY6" s="15"/>
      <c r="BZ6" s="15"/>
      <c r="CA6" s="15"/>
      <c r="CB6" s="15"/>
      <c r="CC6" s="15"/>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row>
    <row r="7" spans="2:108" ht="17.25" customHeight="1">
      <c r="B7" s="17" t="s">
        <v>23</v>
      </c>
      <c r="C7" s="17"/>
      <c r="D7" s="17"/>
      <c r="E7" s="25"/>
      <c r="F7" s="182"/>
      <c r="G7" s="168">
        <v>4</v>
      </c>
      <c r="H7" s="168">
        <v>5</v>
      </c>
      <c r="I7" s="168">
        <v>6</v>
      </c>
      <c r="J7" s="168">
        <v>7</v>
      </c>
      <c r="K7" s="168">
        <v>8</v>
      </c>
      <c r="L7" s="168">
        <v>9</v>
      </c>
      <c r="M7" s="168">
        <v>12</v>
      </c>
      <c r="N7" s="168">
        <v>13</v>
      </c>
      <c r="O7" s="168">
        <v>14</v>
      </c>
      <c r="P7" s="168">
        <v>15</v>
      </c>
      <c r="Q7" s="168">
        <v>19</v>
      </c>
      <c r="R7" s="168">
        <v>22</v>
      </c>
      <c r="S7" s="168">
        <v>23</v>
      </c>
      <c r="T7" s="168">
        <v>27</v>
      </c>
      <c r="U7" s="168">
        <v>28</v>
      </c>
      <c r="V7" s="168">
        <v>29</v>
      </c>
      <c r="W7" s="168">
        <v>30</v>
      </c>
      <c r="X7" s="168"/>
      <c r="Y7" s="168"/>
      <c r="Z7" s="168"/>
      <c r="AA7" s="48"/>
      <c r="AB7" s="48"/>
      <c r="AC7" s="48"/>
      <c r="AD7" s="48"/>
      <c r="AE7" s="48"/>
      <c r="AF7" s="51"/>
      <c r="AG7" s="51"/>
      <c r="AH7" s="51"/>
      <c r="AI7" s="51"/>
      <c r="AJ7" s="51"/>
      <c r="AK7" s="51"/>
      <c r="BH7" s="21"/>
      <c r="BI7" s="21"/>
      <c r="BJ7" s="21"/>
      <c r="BK7" s="21"/>
      <c r="BL7" s="21"/>
      <c r="BM7" s="21"/>
      <c r="BN7" s="21"/>
      <c r="BO7" s="21"/>
      <c r="BP7" s="21"/>
      <c r="BQ7" s="21"/>
      <c r="BR7" s="21"/>
      <c r="BS7" s="21"/>
      <c r="BT7" s="21"/>
      <c r="BU7" s="21"/>
      <c r="BV7" s="21"/>
      <c r="BW7" s="21"/>
      <c r="BX7" s="21"/>
      <c r="BY7" s="21"/>
      <c r="BZ7" s="15"/>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row>
    <row r="8" spans="2:108" ht="3.75" customHeight="1">
      <c r="B8" s="18"/>
      <c r="C8" s="18"/>
      <c r="D8" s="18"/>
      <c r="E8" s="25"/>
      <c r="F8" s="182"/>
      <c r="G8" s="170"/>
      <c r="H8" s="170"/>
      <c r="I8" s="170"/>
      <c r="J8" s="170"/>
      <c r="K8" s="170"/>
      <c r="L8" s="170"/>
      <c r="M8" s="170"/>
      <c r="N8" s="170"/>
      <c r="O8" s="170"/>
      <c r="P8" s="170"/>
      <c r="Q8" s="170"/>
      <c r="R8" s="170"/>
      <c r="S8" s="170"/>
      <c r="T8" s="170"/>
      <c r="U8" s="170"/>
      <c r="V8" s="170"/>
      <c r="W8" s="170"/>
      <c r="X8" s="170"/>
      <c r="Y8" s="170"/>
      <c r="Z8" s="48"/>
      <c r="AA8" s="48"/>
      <c r="AB8" s="48"/>
      <c r="AC8" s="48"/>
      <c r="AD8" s="1"/>
      <c r="AE8" s="1"/>
      <c r="AF8" s="51"/>
      <c r="AG8" s="51"/>
      <c r="AH8" s="51"/>
      <c r="AI8" s="51"/>
      <c r="AJ8" s="51"/>
      <c r="AK8" s="51"/>
      <c r="BH8" s="15"/>
      <c r="BI8" s="15"/>
      <c r="BJ8" s="15"/>
      <c r="BK8" s="15"/>
      <c r="BL8" s="15"/>
      <c r="BM8" s="15"/>
      <c r="BN8" s="15"/>
      <c r="BO8" s="15"/>
      <c r="BP8" s="15"/>
      <c r="BQ8" s="15"/>
      <c r="BR8" s="15"/>
      <c r="BS8" s="15"/>
      <c r="BT8" s="15"/>
      <c r="BU8" s="15"/>
      <c r="BV8" s="15"/>
      <c r="BW8" s="15"/>
      <c r="BX8" s="15"/>
      <c r="BY8" s="15"/>
      <c r="BZ8" s="15"/>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row>
    <row r="9" spans="2:108" ht="20.25">
      <c r="B9" s="17" t="s">
        <v>24</v>
      </c>
      <c r="C9" s="17"/>
      <c r="D9" s="17"/>
      <c r="E9" s="25"/>
      <c r="F9" s="182"/>
      <c r="G9" s="170">
        <v>12070</v>
      </c>
      <c r="H9" s="170">
        <v>16560</v>
      </c>
      <c r="I9" s="170">
        <v>8410</v>
      </c>
      <c r="J9" s="170">
        <v>7640</v>
      </c>
      <c r="K9" s="170">
        <v>24210</v>
      </c>
      <c r="L9" s="170">
        <v>4580</v>
      </c>
      <c r="M9" s="170">
        <v>10960</v>
      </c>
      <c r="N9" s="170">
        <v>26250</v>
      </c>
      <c r="O9" s="170">
        <v>7900</v>
      </c>
      <c r="P9" s="170">
        <v>1010</v>
      </c>
      <c r="Q9" s="170">
        <v>15030</v>
      </c>
      <c r="R9" s="170">
        <v>18090</v>
      </c>
      <c r="S9" s="170">
        <v>15290</v>
      </c>
      <c r="T9" s="170">
        <v>19880</v>
      </c>
      <c r="U9" s="170">
        <v>6620</v>
      </c>
      <c r="V9" s="170">
        <v>23700</v>
      </c>
      <c r="W9" s="170">
        <v>22680</v>
      </c>
      <c r="X9" s="170"/>
      <c r="Y9" s="170"/>
      <c r="Z9" s="48"/>
      <c r="AA9" s="48"/>
      <c r="AB9" s="48"/>
      <c r="AC9" s="48"/>
      <c r="AD9" s="48"/>
      <c r="AE9" s="48"/>
      <c r="AF9" s="51"/>
      <c r="AG9" s="51"/>
      <c r="AH9" s="51"/>
      <c r="AI9" s="51"/>
      <c r="AJ9" s="51"/>
      <c r="AK9" s="51"/>
      <c r="BH9" s="15"/>
      <c r="BI9" s="15"/>
      <c r="BJ9" s="15"/>
      <c r="BK9" s="15"/>
      <c r="BL9" s="15"/>
      <c r="BM9" s="15"/>
      <c r="BN9" s="15"/>
      <c r="BO9" s="15"/>
      <c r="BP9" s="15"/>
      <c r="BQ9" s="15"/>
      <c r="BR9" s="15"/>
      <c r="BS9" s="15"/>
      <c r="BT9" s="15"/>
      <c r="BU9" s="15"/>
      <c r="BV9" s="15"/>
      <c r="BW9" s="15"/>
      <c r="BX9" s="15"/>
      <c r="BY9" s="15"/>
      <c r="BZ9" s="15"/>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row>
    <row r="10" spans="2:109" ht="5.25" customHeight="1">
      <c r="B10" s="1"/>
      <c r="C10" s="79"/>
      <c r="D10" s="79"/>
      <c r="E10" s="25"/>
      <c r="F10" s="182"/>
      <c r="G10" s="1"/>
      <c r="H10" s="1"/>
      <c r="I10" s="1"/>
      <c r="J10" s="1"/>
      <c r="K10" s="1"/>
      <c r="L10" s="1"/>
      <c r="M10" s="1"/>
      <c r="N10" s="1"/>
      <c r="O10" s="1"/>
      <c r="P10" s="1"/>
      <c r="Q10" s="1"/>
      <c r="R10" s="1"/>
      <c r="S10" s="1"/>
      <c r="T10" s="1"/>
      <c r="U10" s="1"/>
      <c r="V10" s="1"/>
      <c r="W10" s="1"/>
      <c r="X10" s="1"/>
      <c r="Y10" s="1"/>
      <c r="Z10" s="1"/>
      <c r="AA10" s="1"/>
      <c r="AB10" s="1"/>
      <c r="AC10" s="1"/>
      <c r="AD10" s="1"/>
      <c r="AE10" s="1"/>
      <c r="AF10" s="1"/>
      <c r="AG10" s="49"/>
      <c r="AH10" s="15"/>
      <c r="AI10" s="15"/>
      <c r="BI10" s="27"/>
      <c r="BJ10" s="27"/>
      <c r="BK10" s="27"/>
      <c r="BL10" s="27"/>
      <c r="BM10" s="27"/>
      <c r="BN10" s="27"/>
      <c r="BO10" s="27"/>
      <c r="BP10" s="27"/>
      <c r="BQ10" s="27"/>
      <c r="BR10" s="27"/>
      <c r="BS10" s="27"/>
      <c r="BT10" s="27"/>
      <c r="BU10" s="27"/>
      <c r="BV10" s="27"/>
      <c r="BW10" s="27"/>
      <c r="BX10" s="27"/>
      <c r="BY10" s="15"/>
      <c r="BZ10" s="15"/>
      <c r="CA10" s="15"/>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row>
    <row r="11" spans="2:109" ht="30">
      <c r="B11" s="16" t="s">
        <v>55</v>
      </c>
      <c r="C11" s="16"/>
      <c r="D11" s="16"/>
      <c r="E11" s="25"/>
      <c r="F11" s="182"/>
      <c r="G11" s="1"/>
      <c r="H11" s="1"/>
      <c r="I11" s="1"/>
      <c r="J11" s="1"/>
      <c r="K11" s="1"/>
      <c r="L11" s="1"/>
      <c r="M11" s="1"/>
      <c r="N11" s="1"/>
      <c r="O11" s="1"/>
      <c r="P11" s="1"/>
      <c r="Q11" s="193">
        <f>SUM(G9:AE9)</f>
        <v>240880</v>
      </c>
      <c r="R11" s="193"/>
      <c r="S11" s="193"/>
      <c r="T11" s="193"/>
      <c r="U11" s="193"/>
      <c r="V11" s="42"/>
      <c r="AC11" s="1"/>
      <c r="AD11" s="1"/>
      <c r="AE11" s="1"/>
      <c r="AF11" s="42"/>
      <c r="AG11" s="52"/>
      <c r="AH11" s="1"/>
      <c r="BI11" s="27"/>
      <c r="BJ11" s="27"/>
      <c r="BK11" s="27"/>
      <c r="BL11" s="27"/>
      <c r="BM11" s="27"/>
      <c r="BN11" s="27"/>
      <c r="BO11" s="27"/>
      <c r="BP11" s="27"/>
      <c r="BQ11" s="27"/>
      <c r="BR11" s="27"/>
      <c r="BS11" s="27"/>
      <c r="BT11" s="27"/>
      <c r="BU11" s="27"/>
      <c r="BV11" s="27"/>
      <c r="BW11" s="27"/>
      <c r="BX11" s="27"/>
      <c r="BY11" s="15"/>
      <c r="BZ11" s="15"/>
      <c r="CA11" s="15"/>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row>
    <row r="12" spans="2:119" ht="37.5" customHeight="1" thickBot="1">
      <c r="B12" s="5"/>
      <c r="C12" s="5"/>
      <c r="D12" s="5"/>
      <c r="E12" s="5"/>
      <c r="F12" s="183"/>
      <c r="G12" s="5"/>
      <c r="H12" s="5"/>
      <c r="I12" s="5"/>
      <c r="J12" s="5"/>
      <c r="K12" s="5"/>
      <c r="L12" s="5"/>
      <c r="M12" s="5"/>
      <c r="N12" s="5"/>
      <c r="O12" s="5"/>
      <c r="P12" s="5"/>
      <c r="Q12" s="5"/>
      <c r="R12" s="5"/>
      <c r="S12" s="5"/>
      <c r="T12" s="5"/>
      <c r="U12" s="5"/>
      <c r="V12" s="5"/>
      <c r="W12" s="5"/>
      <c r="X12" s="5"/>
      <c r="Y12" s="5"/>
      <c r="Z12" s="5"/>
      <c r="AA12" s="5"/>
      <c r="AB12" s="5"/>
      <c r="AC12" s="5"/>
      <c r="AD12" s="5"/>
      <c r="AE12" s="5"/>
      <c r="AF12" s="5"/>
      <c r="AG12" s="53"/>
      <c r="AH12" s="5"/>
      <c r="AI12" s="15"/>
      <c r="BI12" s="35"/>
      <c r="BJ12" s="35"/>
      <c r="BK12" s="35"/>
      <c r="BL12" s="35"/>
      <c r="BM12" s="35"/>
      <c r="BN12" s="35"/>
      <c r="BO12" s="35"/>
      <c r="BP12" s="35"/>
      <c r="BQ12" s="35"/>
      <c r="BR12" s="35"/>
      <c r="BS12" s="35"/>
      <c r="BT12" s="35"/>
      <c r="BU12" s="35"/>
      <c r="BV12" s="35"/>
      <c r="BW12" s="35"/>
      <c r="BX12" s="35"/>
      <c r="BY12" s="35"/>
      <c r="BZ12" s="35"/>
      <c r="CA12" s="35"/>
      <c r="CB12" s="36"/>
      <c r="CC12" s="36"/>
      <c r="CD12" s="36"/>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row>
    <row r="13" spans="1:118" ht="30.75" customHeight="1">
      <c r="A13" s="39"/>
      <c r="B13" s="1"/>
      <c r="C13" s="1"/>
      <c r="D13" s="1"/>
      <c r="E13" s="1"/>
      <c r="F13" s="182"/>
      <c r="G13" s="1"/>
      <c r="H13" s="1"/>
      <c r="I13" s="1"/>
      <c r="J13" s="1"/>
      <c r="K13" s="1"/>
      <c r="L13" s="1"/>
      <c r="M13" s="1"/>
      <c r="N13" s="1"/>
      <c r="O13" s="1"/>
      <c r="P13" s="6" t="s">
        <v>25</v>
      </c>
      <c r="Q13" s="6"/>
      <c r="R13" s="6"/>
      <c r="S13" s="1"/>
      <c r="T13" s="1"/>
      <c r="U13" s="1"/>
      <c r="V13" s="1"/>
      <c r="W13" s="1"/>
      <c r="X13" s="1"/>
      <c r="Y13" s="1"/>
      <c r="Z13" s="1"/>
      <c r="AA13" s="1"/>
      <c r="AB13" s="1"/>
      <c r="AC13" s="1"/>
      <c r="AD13" s="1"/>
      <c r="AE13" s="1"/>
      <c r="AF13" s="49"/>
      <c r="AG13" s="1"/>
      <c r="AH13" s="1"/>
      <c r="AI13"/>
      <c r="BH13" s="27"/>
      <c r="BI13" s="27"/>
      <c r="BJ13" s="27"/>
      <c r="BK13" s="27"/>
      <c r="BL13" s="27"/>
      <c r="BM13" s="27"/>
      <c r="BN13" s="27"/>
      <c r="BO13" s="27"/>
      <c r="BP13" s="27"/>
      <c r="BQ13" s="27"/>
      <c r="BR13" s="27"/>
      <c r="BS13" s="27"/>
      <c r="BT13" s="27"/>
      <c r="BU13" s="27"/>
      <c r="BV13" s="27"/>
      <c r="BW13" s="27"/>
      <c r="BX13" s="15"/>
      <c r="BY13" s="15"/>
      <c r="BZ13" s="15"/>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row>
    <row r="14" spans="1:118" ht="18">
      <c r="A14" s="66"/>
      <c r="B14" s="66" t="s">
        <v>26</v>
      </c>
      <c r="C14" s="66"/>
      <c r="D14" s="135"/>
      <c r="E14" s="75"/>
      <c r="F14" s="184"/>
      <c r="G14" s="7"/>
      <c r="H14" s="7"/>
      <c r="I14" s="7"/>
      <c r="J14" s="7"/>
      <c r="K14" s="7"/>
      <c r="L14" s="7"/>
      <c r="M14" s="7"/>
      <c r="N14" s="7"/>
      <c r="O14" s="7"/>
      <c r="P14" s="7"/>
      <c r="Q14" s="7"/>
      <c r="R14" s="7"/>
      <c r="S14" s="7"/>
      <c r="T14" s="7"/>
      <c r="U14" s="7"/>
      <c r="V14" s="7"/>
      <c r="W14" s="7"/>
      <c r="X14" s="7"/>
      <c r="Y14" s="7"/>
      <c r="Z14" s="7"/>
      <c r="AA14" s="7"/>
      <c r="AB14" s="7"/>
      <c r="AC14" s="7"/>
      <c r="AD14" s="7"/>
      <c r="AE14" s="7"/>
      <c r="AF14" s="59"/>
      <c r="AG14" s="63"/>
      <c r="AH14" s="15"/>
      <c r="AI14"/>
      <c r="BH14" s="37"/>
      <c r="BI14" s="37"/>
      <c r="BJ14" s="37"/>
      <c r="BK14" s="37"/>
      <c r="BL14" s="37"/>
      <c r="BM14" s="37"/>
      <c r="BN14" s="37"/>
      <c r="BO14" s="37"/>
      <c r="BP14" s="37"/>
      <c r="BQ14" s="37"/>
      <c r="BR14" s="37"/>
      <c r="BS14" s="37"/>
      <c r="BT14" s="37"/>
      <c r="BU14" s="37"/>
      <c r="BV14" s="37"/>
      <c r="BW14" s="37"/>
      <c r="BX14" s="15"/>
      <c r="BY14" s="15"/>
      <c r="BZ14" s="15"/>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row>
    <row r="15" spans="1:118" s="43" customFormat="1" ht="18">
      <c r="A15" s="93"/>
      <c r="B15" s="92">
        <f>+'RESUM MENSUAL VIDRE'!F8</f>
        <v>25738</v>
      </c>
      <c r="C15" s="93"/>
      <c r="D15" s="94"/>
      <c r="E15" s="94"/>
      <c r="F15" s="185"/>
      <c r="G15"/>
      <c r="H15"/>
      <c r="I15"/>
      <c r="J15"/>
      <c r="K15"/>
      <c r="L15"/>
      <c r="M15"/>
      <c r="N15"/>
      <c r="O15"/>
      <c r="P15"/>
      <c r="Q15"/>
      <c r="R15"/>
      <c r="S15"/>
      <c r="T15"/>
      <c r="U15"/>
      <c r="V15"/>
      <c r="W15"/>
      <c r="X15"/>
      <c r="Y15"/>
      <c r="Z15"/>
      <c r="AA15"/>
      <c r="AB15"/>
      <c r="AC15"/>
      <c r="AD15"/>
      <c r="AE15" s="44"/>
      <c r="AF15" s="44"/>
      <c r="AG15" s="64"/>
      <c r="AH15" s="44"/>
      <c r="BH15" s="95"/>
      <c r="BI15" s="95"/>
      <c r="BJ15" s="95"/>
      <c r="BK15" s="95"/>
      <c r="BL15" s="95"/>
      <c r="BM15" s="95"/>
      <c r="BN15" s="95"/>
      <c r="BO15" s="95"/>
      <c r="BP15" s="95"/>
      <c r="BQ15" s="95"/>
      <c r="BR15" s="95"/>
      <c r="BS15" s="95"/>
      <c r="BT15" s="95"/>
      <c r="BU15" s="95"/>
      <c r="BV15" s="95"/>
      <c r="BW15" s="95"/>
      <c r="BX15" s="44"/>
      <c r="BY15" s="44"/>
      <c r="BZ15" s="44"/>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row>
    <row r="16" spans="2:118" ht="15">
      <c r="B16" s="23" t="s">
        <v>27</v>
      </c>
      <c r="C16" s="69"/>
      <c r="D16" s="69"/>
      <c r="E16" s="90"/>
      <c r="F16" s="186"/>
      <c r="G16">
        <f aca="true" t="shared" si="0" ref="G16:W16">G7</f>
        <v>4</v>
      </c>
      <c r="H16">
        <f t="shared" si="0"/>
        <v>5</v>
      </c>
      <c r="I16">
        <f t="shared" si="0"/>
        <v>6</v>
      </c>
      <c r="J16">
        <f t="shared" si="0"/>
        <v>7</v>
      </c>
      <c r="K16">
        <f t="shared" si="0"/>
        <v>8</v>
      </c>
      <c r="L16">
        <f t="shared" si="0"/>
        <v>9</v>
      </c>
      <c r="M16">
        <f t="shared" si="0"/>
        <v>12</v>
      </c>
      <c r="N16">
        <f t="shared" si="0"/>
        <v>13</v>
      </c>
      <c r="O16">
        <f t="shared" si="0"/>
        <v>14</v>
      </c>
      <c r="P16">
        <f t="shared" si="0"/>
        <v>15</v>
      </c>
      <c r="Q16">
        <f t="shared" si="0"/>
        <v>19</v>
      </c>
      <c r="R16">
        <f t="shared" si="0"/>
        <v>22</v>
      </c>
      <c r="S16">
        <f t="shared" si="0"/>
        <v>23</v>
      </c>
      <c r="T16">
        <f t="shared" si="0"/>
        <v>27</v>
      </c>
      <c r="U16">
        <f t="shared" si="0"/>
        <v>28</v>
      </c>
      <c r="V16">
        <f t="shared" si="0"/>
        <v>29</v>
      </c>
      <c r="W16">
        <f t="shared" si="0"/>
        <v>30</v>
      </c>
      <c r="X16">
        <f>X7</f>
        <v>0</v>
      </c>
      <c r="Y16">
        <f>Y7</f>
        <v>0</v>
      </c>
      <c r="Z16">
        <f>Z7</f>
        <v>0</v>
      </c>
      <c r="AA16">
        <f>AA7</f>
        <v>0</v>
      </c>
      <c r="AB16">
        <f>AB7</f>
        <v>0</v>
      </c>
      <c r="AE16" s="15"/>
      <c r="AF16" s="44"/>
      <c r="AG16" s="64"/>
      <c r="AH16" s="15"/>
      <c r="AI16"/>
      <c r="BH16" s="38"/>
      <c r="BI16" s="38"/>
      <c r="BJ16" s="38"/>
      <c r="BK16" s="38"/>
      <c r="BL16" s="38"/>
      <c r="BM16" s="38"/>
      <c r="BN16" s="38"/>
      <c r="BO16" s="38"/>
      <c r="BP16" s="38"/>
      <c r="BQ16" s="38"/>
      <c r="BR16" s="38"/>
      <c r="BS16" s="38"/>
      <c r="BT16" s="38"/>
      <c r="BU16" s="38"/>
      <c r="BV16" s="38"/>
      <c r="BW16" s="38"/>
      <c r="BX16" s="15"/>
      <c r="BY16" s="15"/>
      <c r="BZ16" s="15"/>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row>
    <row r="17" spans="1:118" ht="15">
      <c r="A17" s="68">
        <v>1</v>
      </c>
      <c r="B17" s="156" t="s">
        <v>245</v>
      </c>
      <c r="C17" s="157"/>
      <c r="D17" s="80"/>
      <c r="E17" s="25">
        <v>1</v>
      </c>
      <c r="F17" s="182"/>
      <c r="W17" s="178">
        <v>1</v>
      </c>
      <c r="AF17" s="44"/>
      <c r="AG17" s="64"/>
      <c r="AH17" s="15"/>
      <c r="AI17"/>
      <c r="BH17" s="38"/>
      <c r="BI17" s="38"/>
      <c r="BJ17" s="38"/>
      <c r="BK17" s="38"/>
      <c r="BL17" s="38"/>
      <c r="BM17" s="38"/>
      <c r="BN17" s="38"/>
      <c r="BO17" s="38"/>
      <c r="BP17" s="38"/>
      <c r="BQ17" s="38"/>
      <c r="BR17" s="38"/>
      <c r="BS17" s="38"/>
      <c r="BT17" s="38"/>
      <c r="BU17" s="38"/>
      <c r="BV17" s="38"/>
      <c r="BW17" s="38"/>
      <c r="BX17" s="15"/>
      <c r="BY17" s="15"/>
      <c r="BZ17" s="15"/>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row>
    <row r="18" spans="1:118" ht="15">
      <c r="A18" s="68">
        <v>2</v>
      </c>
      <c r="B18" s="156" t="s">
        <v>246</v>
      </c>
      <c r="C18" s="157"/>
      <c r="D18" s="80"/>
      <c r="E18" s="25">
        <v>1</v>
      </c>
      <c r="F18" s="182"/>
      <c r="W18" s="178">
        <v>1</v>
      </c>
      <c r="AF18" s="44"/>
      <c r="AG18" s="64"/>
      <c r="AH18" s="15"/>
      <c r="AI18"/>
      <c r="BH18" s="38"/>
      <c r="BI18" s="38"/>
      <c r="BJ18" s="38"/>
      <c r="BK18" s="38"/>
      <c r="BL18" s="38"/>
      <c r="BM18" s="38"/>
      <c r="BN18" s="38"/>
      <c r="BO18" s="38"/>
      <c r="BP18" s="38"/>
      <c r="BQ18" s="38"/>
      <c r="BR18" s="38"/>
      <c r="BS18" s="38"/>
      <c r="BT18" s="38"/>
      <c r="BU18" s="38"/>
      <c r="BV18" s="38"/>
      <c r="BW18" s="38"/>
      <c r="BX18" s="15"/>
      <c r="BY18" s="15"/>
      <c r="BZ18" s="15"/>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row>
    <row r="19" spans="1:118" ht="15">
      <c r="A19" s="68">
        <v>3</v>
      </c>
      <c r="B19" s="156" t="s">
        <v>247</v>
      </c>
      <c r="C19" s="157">
        <v>1</v>
      </c>
      <c r="D19" s="80"/>
      <c r="E19" s="25">
        <v>1</v>
      </c>
      <c r="F19" s="182"/>
      <c r="W19" s="178">
        <v>1</v>
      </c>
      <c r="AF19" s="44"/>
      <c r="AG19" s="64"/>
      <c r="AI19"/>
      <c r="BH19" s="38"/>
      <c r="BI19" s="38"/>
      <c r="BJ19" s="38"/>
      <c r="BK19" s="38"/>
      <c r="BL19" s="38"/>
      <c r="BM19" s="38"/>
      <c r="BN19" s="38"/>
      <c r="BO19" s="38"/>
      <c r="BP19" s="38"/>
      <c r="BQ19" s="38"/>
      <c r="BR19" s="38"/>
      <c r="BS19" s="38"/>
      <c r="BT19" s="38"/>
      <c r="BU19" s="38"/>
      <c r="BV19" s="38"/>
      <c r="BW19" s="38"/>
      <c r="BX19" s="15"/>
      <c r="BY19" s="15"/>
      <c r="BZ19" s="15"/>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row>
    <row r="20" spans="1:118" ht="15">
      <c r="A20" s="68">
        <v>4</v>
      </c>
      <c r="B20" s="156" t="s">
        <v>248</v>
      </c>
      <c r="C20" s="157"/>
      <c r="D20" s="80"/>
      <c r="E20" s="25">
        <v>1</v>
      </c>
      <c r="F20" s="182"/>
      <c r="W20" s="178">
        <v>1</v>
      </c>
      <c r="AF20" s="44"/>
      <c r="AG20" s="64"/>
      <c r="AH20" s="15"/>
      <c r="AI20"/>
      <c r="BH20" s="38"/>
      <c r="BI20" s="38"/>
      <c r="BJ20" s="38"/>
      <c r="BK20" s="38"/>
      <c r="BL20" s="38"/>
      <c r="BM20" s="38"/>
      <c r="BN20" s="38"/>
      <c r="BO20" s="38"/>
      <c r="BP20" s="38"/>
      <c r="BQ20" s="38"/>
      <c r="BR20" s="38"/>
      <c r="BS20" s="38"/>
      <c r="BT20" s="38"/>
      <c r="BU20" s="38"/>
      <c r="BV20" s="38"/>
      <c r="BW20" s="38"/>
      <c r="BX20" s="15"/>
      <c r="BY20" s="15"/>
      <c r="BZ20" s="15"/>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row>
    <row r="21" spans="1:118" ht="15">
      <c r="A21" s="68">
        <v>5</v>
      </c>
      <c r="B21" s="156" t="s">
        <v>545</v>
      </c>
      <c r="C21" s="157"/>
      <c r="D21" s="80"/>
      <c r="E21" s="25">
        <v>1</v>
      </c>
      <c r="F21" s="182"/>
      <c r="W21" s="178">
        <v>1</v>
      </c>
      <c r="AF21" s="44"/>
      <c r="AG21" s="64"/>
      <c r="AH21" s="15"/>
      <c r="AI21"/>
      <c r="BH21" s="38"/>
      <c r="BI21" s="38"/>
      <c r="BJ21" s="38"/>
      <c r="BK21" s="38"/>
      <c r="BL21" s="38"/>
      <c r="BM21" s="38"/>
      <c r="BN21" s="38"/>
      <c r="BO21" s="38"/>
      <c r="BP21" s="38"/>
      <c r="BQ21" s="38"/>
      <c r="BR21" s="38"/>
      <c r="BS21" s="38"/>
      <c r="BT21" s="38"/>
      <c r="BU21" s="38"/>
      <c r="BV21" s="38"/>
      <c r="BW21" s="38"/>
      <c r="BX21" s="15"/>
      <c r="BY21" s="15"/>
      <c r="BZ21" s="15"/>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row>
    <row r="22" spans="1:118" ht="15">
      <c r="A22" s="68">
        <v>6</v>
      </c>
      <c r="B22" s="156" t="s">
        <v>545</v>
      </c>
      <c r="C22" s="157"/>
      <c r="D22" s="80"/>
      <c r="E22" s="25">
        <v>1</v>
      </c>
      <c r="F22" s="182"/>
      <c r="W22" s="178">
        <v>1</v>
      </c>
      <c r="AF22" s="44"/>
      <c r="AG22" s="64"/>
      <c r="AH22" s="15"/>
      <c r="AI22"/>
      <c r="BH22" s="38"/>
      <c r="BI22" s="38"/>
      <c r="BJ22" s="38"/>
      <c r="BK22" s="38"/>
      <c r="BL22" s="38"/>
      <c r="BM22" s="38"/>
      <c r="BN22" s="38"/>
      <c r="BO22" s="38"/>
      <c r="BP22" s="38"/>
      <c r="BQ22" s="38"/>
      <c r="BR22" s="38"/>
      <c r="BS22" s="38"/>
      <c r="BT22" s="38"/>
      <c r="BU22" s="38"/>
      <c r="BV22" s="38"/>
      <c r="BW22" s="38"/>
      <c r="BX22" s="15"/>
      <c r="BY22" s="15"/>
      <c r="BZ22" s="15"/>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row>
    <row r="23" spans="1:118" ht="15">
      <c r="A23" s="68">
        <v>7</v>
      </c>
      <c r="B23" s="156" t="s">
        <v>545</v>
      </c>
      <c r="C23" s="157"/>
      <c r="D23" s="80"/>
      <c r="E23" s="25">
        <v>1</v>
      </c>
      <c r="F23" s="182"/>
      <c r="W23" s="178">
        <v>1</v>
      </c>
      <c r="AF23" s="44"/>
      <c r="AG23" s="64"/>
      <c r="AH23" s="15"/>
      <c r="AI23"/>
      <c r="BH23" s="38"/>
      <c r="BI23" s="38"/>
      <c r="BJ23" s="38"/>
      <c r="BK23" s="38"/>
      <c r="BL23" s="38"/>
      <c r="BM23" s="38"/>
      <c r="BN23" s="38"/>
      <c r="BO23" s="38"/>
      <c r="BP23" s="38"/>
      <c r="BQ23" s="38"/>
      <c r="BR23" s="38"/>
      <c r="BS23" s="38"/>
      <c r="BT23" s="38"/>
      <c r="BU23" s="38"/>
      <c r="BV23" s="38"/>
      <c r="BW23" s="38"/>
      <c r="BX23" s="15"/>
      <c r="BY23" s="15"/>
      <c r="BZ23" s="15"/>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row>
    <row r="24" spans="1:118" ht="15">
      <c r="A24" s="68">
        <v>8</v>
      </c>
      <c r="B24" s="156" t="s">
        <v>249</v>
      </c>
      <c r="C24" s="157"/>
      <c r="D24" s="80"/>
      <c r="E24" s="25">
        <v>1</v>
      </c>
      <c r="F24" s="182"/>
      <c r="W24" s="178">
        <v>1</v>
      </c>
      <c r="AF24" s="44"/>
      <c r="AG24" s="64"/>
      <c r="AH24" s="15"/>
      <c r="AI24"/>
      <c r="BH24" s="38"/>
      <c r="BI24" s="38"/>
      <c r="BJ24" s="38"/>
      <c r="BK24" s="38"/>
      <c r="BL24" s="38"/>
      <c r="BM24" s="38"/>
      <c r="BN24" s="38"/>
      <c r="BO24" s="38"/>
      <c r="BP24" s="38"/>
      <c r="BQ24" s="38"/>
      <c r="BR24" s="38"/>
      <c r="BS24" s="38"/>
      <c r="BT24" s="38"/>
      <c r="BU24" s="38"/>
      <c r="BV24" s="38"/>
      <c r="BW24" s="38"/>
      <c r="BX24" s="15"/>
      <c r="BY24" s="15"/>
      <c r="BZ24" s="15"/>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row>
    <row r="25" spans="1:118" ht="15">
      <c r="A25" s="68">
        <v>9</v>
      </c>
      <c r="B25" s="156" t="s">
        <v>546</v>
      </c>
      <c r="C25" s="157">
        <v>1</v>
      </c>
      <c r="D25" s="80"/>
      <c r="E25" s="25">
        <v>1</v>
      </c>
      <c r="F25" s="182"/>
      <c r="W25" s="178">
        <v>1</v>
      </c>
      <c r="AF25" s="44"/>
      <c r="AG25" s="64"/>
      <c r="AH25" s="15"/>
      <c r="AI25"/>
      <c r="BH25" s="38"/>
      <c r="BI25" s="38"/>
      <c r="BJ25" s="38"/>
      <c r="BK25" s="38"/>
      <c r="BL25" s="38"/>
      <c r="BM25" s="38"/>
      <c r="BN25" s="38"/>
      <c r="BO25" s="38"/>
      <c r="BP25" s="38"/>
      <c r="BQ25" s="38"/>
      <c r="BR25" s="38"/>
      <c r="BS25" s="38"/>
      <c r="BT25" s="38"/>
      <c r="BU25" s="38"/>
      <c r="BV25" s="38"/>
      <c r="BW25" s="38"/>
      <c r="BX25" s="15"/>
      <c r="BY25" s="15"/>
      <c r="BZ25" s="15"/>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row>
    <row r="26" spans="1:118" ht="15">
      <c r="A26" s="68">
        <v>10</v>
      </c>
      <c r="B26" s="156" t="s">
        <v>250</v>
      </c>
      <c r="C26" s="157">
        <v>1</v>
      </c>
      <c r="D26" s="80"/>
      <c r="E26" s="25">
        <v>1</v>
      </c>
      <c r="F26" s="182"/>
      <c r="N26" s="178">
        <v>1</v>
      </c>
      <c r="W26" s="178">
        <v>1</v>
      </c>
      <c r="AF26" s="44"/>
      <c r="AG26" s="64"/>
      <c r="AH26" s="15"/>
      <c r="AI26"/>
      <c r="BH26" s="38"/>
      <c r="BI26" s="38"/>
      <c r="BJ26" s="38"/>
      <c r="BK26" s="38"/>
      <c r="BL26" s="38"/>
      <c r="BM26" s="38"/>
      <c r="BN26" s="38"/>
      <c r="BO26" s="38"/>
      <c r="BP26" s="38"/>
      <c r="BQ26" s="38"/>
      <c r="BR26" s="38"/>
      <c r="BS26" s="38"/>
      <c r="BT26" s="38"/>
      <c r="BU26" s="38"/>
      <c r="BV26" s="38"/>
      <c r="BW26" s="38"/>
      <c r="BX26" s="15"/>
      <c r="BY26" s="15"/>
      <c r="BZ26" s="15"/>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row>
    <row r="27" spans="1:118" ht="15">
      <c r="A27" s="68">
        <v>12</v>
      </c>
      <c r="B27" s="156" t="s">
        <v>251</v>
      </c>
      <c r="C27" s="157">
        <v>1</v>
      </c>
      <c r="D27" s="80"/>
      <c r="E27" s="25">
        <v>1</v>
      </c>
      <c r="F27" s="182"/>
      <c r="W27" s="178">
        <v>0.5</v>
      </c>
      <c r="AF27" s="44"/>
      <c r="AG27" s="64"/>
      <c r="AH27" s="15"/>
      <c r="AI27"/>
      <c r="BH27" s="38"/>
      <c r="BI27" s="38"/>
      <c r="BJ27" s="38"/>
      <c r="BK27" s="38"/>
      <c r="BL27" s="38"/>
      <c r="BM27" s="38"/>
      <c r="BN27" s="38"/>
      <c r="BO27" s="38"/>
      <c r="BP27" s="38"/>
      <c r="BQ27" s="38"/>
      <c r="BR27" s="38"/>
      <c r="BS27" s="38"/>
      <c r="BT27" s="38"/>
      <c r="BU27" s="38"/>
      <c r="BV27" s="38"/>
      <c r="BW27" s="38"/>
      <c r="BX27" s="15"/>
      <c r="BY27" s="15"/>
      <c r="BZ27" s="15"/>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row>
    <row r="28" spans="1:108" ht="15">
      <c r="A28" s="68">
        <v>13</v>
      </c>
      <c r="B28" s="156" t="s">
        <v>252</v>
      </c>
      <c r="C28" s="157"/>
      <c r="D28" s="80"/>
      <c r="E28" s="25">
        <v>1</v>
      </c>
      <c r="F28" s="182"/>
      <c r="W28" s="178">
        <v>1</v>
      </c>
      <c r="AF28" s="45"/>
      <c r="AG28" s="65"/>
      <c r="AI28"/>
      <c r="BH28" s="26"/>
      <c r="BI28" s="27"/>
      <c r="BJ28" s="27"/>
      <c r="BK28" s="27"/>
      <c r="BL28" s="27"/>
      <c r="BM28" s="27"/>
      <c r="BN28" s="27"/>
      <c r="BO28" s="27"/>
      <c r="BP28" s="27"/>
      <c r="BQ28" s="27"/>
      <c r="BR28" s="27"/>
      <c r="BS28" s="27"/>
      <c r="BT28" s="27"/>
      <c r="BU28" s="27"/>
      <c r="BV28" s="27"/>
      <c r="BW28" s="27"/>
      <c r="BX28" s="15"/>
      <c r="BY28" s="15"/>
      <c r="BZ28" s="15"/>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row>
    <row r="29" spans="1:108" ht="15">
      <c r="A29" s="68">
        <v>14</v>
      </c>
      <c r="B29" s="156" t="s">
        <v>253</v>
      </c>
      <c r="C29" s="157">
        <v>1</v>
      </c>
      <c r="D29" s="80"/>
      <c r="E29" s="25">
        <v>1</v>
      </c>
      <c r="F29" s="182"/>
      <c r="W29" s="178">
        <v>1</v>
      </c>
      <c r="AF29" s="45"/>
      <c r="AG29" s="65"/>
      <c r="AI29"/>
      <c r="BH29" s="26"/>
      <c r="BI29" s="27"/>
      <c r="BJ29" s="27"/>
      <c r="BK29" s="27"/>
      <c r="BL29" s="27"/>
      <c r="BM29" s="27"/>
      <c r="BN29" s="27"/>
      <c r="BO29" s="27"/>
      <c r="BP29" s="27"/>
      <c r="BQ29" s="27"/>
      <c r="BR29" s="27"/>
      <c r="BS29" s="27"/>
      <c r="BT29" s="27"/>
      <c r="BU29" s="27"/>
      <c r="BV29" s="27"/>
      <c r="BW29" s="27"/>
      <c r="BX29" s="15"/>
      <c r="BY29" s="15"/>
      <c r="BZ29" s="15"/>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row>
    <row r="30" spans="1:108" ht="15">
      <c r="A30" s="68">
        <v>15</v>
      </c>
      <c r="B30" s="156" t="s">
        <v>192</v>
      </c>
      <c r="C30" s="157"/>
      <c r="D30" s="80"/>
      <c r="E30" s="25">
        <v>1</v>
      </c>
      <c r="F30" s="182"/>
      <c r="W30" s="178">
        <v>1</v>
      </c>
      <c r="AF30" s="45"/>
      <c r="AG30" s="65"/>
      <c r="AI30"/>
      <c r="BH30" s="30"/>
      <c r="BI30" s="30"/>
      <c r="BJ30" s="30"/>
      <c r="BK30" s="30"/>
      <c r="BL30" s="30"/>
      <c r="BM30" s="30"/>
      <c r="BN30" s="30"/>
      <c r="BP30" s="30"/>
      <c r="BQ30" s="30"/>
      <c r="BR30" s="30"/>
      <c r="BS30" s="30"/>
      <c r="BT30" s="30"/>
      <c r="BU30" s="30"/>
      <c r="BV30" s="30"/>
      <c r="BW30" s="30"/>
      <c r="BX30" s="30"/>
      <c r="BY30" s="30"/>
      <c r="BZ30" s="15"/>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row>
    <row r="31" spans="1:108" ht="15">
      <c r="A31" s="68">
        <v>16</v>
      </c>
      <c r="B31" s="156" t="s">
        <v>56</v>
      </c>
      <c r="C31" s="157"/>
      <c r="D31" s="80"/>
      <c r="E31" s="25">
        <v>1</v>
      </c>
      <c r="F31" s="182"/>
      <c r="W31" s="178">
        <v>0.5</v>
      </c>
      <c r="AF31" s="45"/>
      <c r="AG31" s="65"/>
      <c r="AI31"/>
      <c r="BH31" s="30"/>
      <c r="BI31" s="30"/>
      <c r="BJ31" s="30"/>
      <c r="BK31" s="30"/>
      <c r="BL31" s="30"/>
      <c r="BM31" s="30"/>
      <c r="BN31" s="30"/>
      <c r="BP31" s="30"/>
      <c r="BQ31" s="30"/>
      <c r="BR31" s="30"/>
      <c r="BS31" s="30"/>
      <c r="BT31" s="30"/>
      <c r="BU31" s="30"/>
      <c r="BV31" s="30"/>
      <c r="BW31" s="30"/>
      <c r="BX31" s="30"/>
      <c r="BY31" s="30"/>
      <c r="BZ31" s="15"/>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row>
    <row r="32" spans="1:108" ht="15">
      <c r="A32" s="68">
        <v>17</v>
      </c>
      <c r="B32" s="156" t="s">
        <v>547</v>
      </c>
      <c r="C32" s="157"/>
      <c r="D32" s="80"/>
      <c r="E32" s="25">
        <v>1</v>
      </c>
      <c r="F32" s="182"/>
      <c r="W32" s="178">
        <v>0.5</v>
      </c>
      <c r="AF32" s="45"/>
      <c r="AG32" s="65"/>
      <c r="AI32"/>
      <c r="BH32" s="30"/>
      <c r="BI32" s="30"/>
      <c r="BJ32" s="30"/>
      <c r="BK32" s="30"/>
      <c r="BL32" s="30"/>
      <c r="BM32" s="30"/>
      <c r="BN32" s="30"/>
      <c r="BP32" s="30"/>
      <c r="BQ32" s="30"/>
      <c r="BR32" s="30"/>
      <c r="BS32" s="30"/>
      <c r="BT32" s="30"/>
      <c r="BU32" s="30"/>
      <c r="BV32" s="30"/>
      <c r="BW32" s="30"/>
      <c r="BX32" s="30"/>
      <c r="BY32" s="30"/>
      <c r="BZ32" s="15"/>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row>
    <row r="33" spans="1:108" ht="15">
      <c r="A33" s="68">
        <v>18</v>
      </c>
      <c r="B33" s="156" t="s">
        <v>254</v>
      </c>
      <c r="C33" s="157"/>
      <c r="D33" s="80"/>
      <c r="E33" s="25">
        <v>1</v>
      </c>
      <c r="F33" s="182"/>
      <c r="W33" s="178">
        <v>1</v>
      </c>
      <c r="AF33" s="45"/>
      <c r="AG33" s="65"/>
      <c r="AI33"/>
      <c r="BH33" s="30"/>
      <c r="BI33" s="30"/>
      <c r="BJ33" s="30"/>
      <c r="BK33" s="30"/>
      <c r="BL33" s="30"/>
      <c r="BM33" s="30"/>
      <c r="BN33" s="30"/>
      <c r="BP33" s="30"/>
      <c r="BQ33" s="30"/>
      <c r="BR33" s="30"/>
      <c r="BS33" s="30"/>
      <c r="BT33" s="30"/>
      <c r="BU33" s="30"/>
      <c r="BV33" s="30"/>
      <c r="BW33" s="30"/>
      <c r="BX33" s="30"/>
      <c r="BY33" s="30"/>
      <c r="BZ33" s="15"/>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row>
    <row r="34" spans="1:108" ht="15">
      <c r="A34" s="68">
        <v>19</v>
      </c>
      <c r="B34" s="156" t="s">
        <v>255</v>
      </c>
      <c r="C34" s="157"/>
      <c r="D34" s="80"/>
      <c r="E34" s="25">
        <v>1</v>
      </c>
      <c r="F34" s="182"/>
      <c r="W34" s="178">
        <v>0.5</v>
      </c>
      <c r="AF34" s="45"/>
      <c r="AG34" s="65"/>
      <c r="AI34"/>
      <c r="BH34" s="30"/>
      <c r="BI34" s="30"/>
      <c r="BJ34" s="30"/>
      <c r="BK34" s="30"/>
      <c r="BL34" s="30"/>
      <c r="BM34" s="30"/>
      <c r="BN34" s="30"/>
      <c r="BP34" s="30"/>
      <c r="BQ34" s="30"/>
      <c r="BR34" s="30"/>
      <c r="BS34" s="30"/>
      <c r="BT34" s="30"/>
      <c r="BU34" s="30"/>
      <c r="BV34" s="30"/>
      <c r="BW34" s="30"/>
      <c r="BX34" s="30"/>
      <c r="BY34" s="30"/>
      <c r="BZ34" s="15"/>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row>
    <row r="35" spans="1:108" ht="15">
      <c r="A35" s="68">
        <v>20</v>
      </c>
      <c r="B35" s="156" t="s">
        <v>256</v>
      </c>
      <c r="C35" s="157">
        <v>1</v>
      </c>
      <c r="D35" s="80"/>
      <c r="E35" s="25">
        <v>1</v>
      </c>
      <c r="F35" s="182"/>
      <c r="N35" s="178">
        <v>1</v>
      </c>
      <c r="W35" s="178">
        <v>1</v>
      </c>
      <c r="AF35" s="45"/>
      <c r="AG35" s="65"/>
      <c r="AI35"/>
      <c r="BH35" s="30"/>
      <c r="BI35" s="30"/>
      <c r="BJ35" s="30"/>
      <c r="BK35" s="30"/>
      <c r="BL35" s="30"/>
      <c r="BM35" s="30"/>
      <c r="BN35" s="30"/>
      <c r="BP35" s="30"/>
      <c r="BQ35" s="30"/>
      <c r="BR35" s="30"/>
      <c r="BS35" s="30"/>
      <c r="BT35" s="30"/>
      <c r="BU35" s="30"/>
      <c r="BV35" s="30"/>
      <c r="BW35" s="30"/>
      <c r="BX35" s="30"/>
      <c r="BY35" s="30"/>
      <c r="BZ35" s="15"/>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row>
    <row r="36" spans="1:108" ht="15">
      <c r="A36" s="68">
        <v>21</v>
      </c>
      <c r="B36" s="156" t="s">
        <v>257</v>
      </c>
      <c r="C36" s="157"/>
      <c r="D36" s="80"/>
      <c r="E36" s="25">
        <v>1</v>
      </c>
      <c r="F36" s="182"/>
      <c r="N36" s="178">
        <v>1</v>
      </c>
      <c r="W36" s="178">
        <v>0.5</v>
      </c>
      <c r="AF36" s="45"/>
      <c r="AG36" s="65"/>
      <c r="AI36"/>
      <c r="BH36" s="30"/>
      <c r="BI36" s="30"/>
      <c r="BJ36" s="30"/>
      <c r="BK36" s="30"/>
      <c r="BL36" s="30"/>
      <c r="BM36" s="30"/>
      <c r="BN36" s="30"/>
      <c r="BP36" s="30"/>
      <c r="BQ36" s="30"/>
      <c r="BR36" s="30"/>
      <c r="BS36" s="30"/>
      <c r="BT36" s="30"/>
      <c r="BU36" s="30"/>
      <c r="BV36" s="30"/>
      <c r="BW36" s="30"/>
      <c r="BX36" s="30"/>
      <c r="BY36" s="30"/>
      <c r="BZ36" s="15"/>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row>
    <row r="37" spans="1:108" ht="15">
      <c r="A37" s="68">
        <v>22</v>
      </c>
      <c r="B37" s="156" t="s">
        <v>258</v>
      </c>
      <c r="C37" s="157"/>
      <c r="D37" s="80"/>
      <c r="E37" s="25">
        <v>1</v>
      </c>
      <c r="F37" s="182"/>
      <c r="W37" s="178">
        <v>1</v>
      </c>
      <c r="AF37" s="45"/>
      <c r="AG37" s="65"/>
      <c r="AI37"/>
      <c r="BH37" s="30"/>
      <c r="BI37" s="30"/>
      <c r="BJ37" s="30"/>
      <c r="BK37" s="30"/>
      <c r="BL37" s="30"/>
      <c r="BM37" s="30"/>
      <c r="BN37" s="30"/>
      <c r="BP37" s="30"/>
      <c r="BQ37" s="30"/>
      <c r="BR37" s="30"/>
      <c r="BS37" s="30"/>
      <c r="BT37" s="30"/>
      <c r="BU37" s="30"/>
      <c r="BV37" s="30"/>
      <c r="BW37" s="30"/>
      <c r="BX37" s="30"/>
      <c r="BY37" s="30"/>
      <c r="BZ37" s="15"/>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row>
    <row r="38" spans="1:108" ht="15">
      <c r="A38" s="68">
        <v>23</v>
      </c>
      <c r="B38" s="156" t="s">
        <v>111</v>
      </c>
      <c r="C38" s="157"/>
      <c r="D38" s="80"/>
      <c r="E38" s="25">
        <v>1</v>
      </c>
      <c r="F38" s="182"/>
      <c r="N38" s="178">
        <v>1</v>
      </c>
      <c r="W38" s="178">
        <v>1</v>
      </c>
      <c r="AF38" s="45"/>
      <c r="AG38" s="65"/>
      <c r="AI38"/>
      <c r="BH38" s="30"/>
      <c r="BI38" s="30"/>
      <c r="BJ38" s="30"/>
      <c r="BK38" s="30"/>
      <c r="BL38" s="30"/>
      <c r="BM38" s="30"/>
      <c r="BN38" s="30"/>
      <c r="BP38" s="30"/>
      <c r="BQ38" s="30"/>
      <c r="BR38" s="30"/>
      <c r="BS38" s="30"/>
      <c r="BT38" s="30"/>
      <c r="BU38" s="30"/>
      <c r="BV38" s="30"/>
      <c r="BW38" s="30"/>
      <c r="BX38" s="30"/>
      <c r="BY38" s="30"/>
      <c r="BZ38" s="15"/>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row>
    <row r="39" spans="1:108" ht="15">
      <c r="A39" s="68">
        <v>24</v>
      </c>
      <c r="B39" s="156" t="s">
        <v>259</v>
      </c>
      <c r="C39" s="157"/>
      <c r="D39" s="80"/>
      <c r="E39" s="25">
        <v>1</v>
      </c>
      <c r="F39" s="182"/>
      <c r="W39" s="178">
        <v>1</v>
      </c>
      <c r="AF39" s="45"/>
      <c r="AG39" s="65"/>
      <c r="AI39"/>
      <c r="BH39" s="30"/>
      <c r="BI39" s="30"/>
      <c r="BJ39" s="30"/>
      <c r="BK39" s="30"/>
      <c r="BL39" s="30"/>
      <c r="BM39" s="30"/>
      <c r="BN39" s="30"/>
      <c r="BP39" s="30"/>
      <c r="BQ39" s="30"/>
      <c r="BR39" s="30"/>
      <c r="BS39" s="30"/>
      <c r="BT39" s="30"/>
      <c r="BU39" s="30"/>
      <c r="BV39" s="30"/>
      <c r="BW39" s="30"/>
      <c r="BX39" s="30"/>
      <c r="BY39" s="30"/>
      <c r="BZ39" s="15"/>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row>
    <row r="40" spans="1:108" ht="15">
      <c r="A40" s="68">
        <v>25</v>
      </c>
      <c r="B40" s="156" t="s">
        <v>112</v>
      </c>
      <c r="C40" s="157"/>
      <c r="D40" s="80"/>
      <c r="E40" s="25">
        <v>1</v>
      </c>
      <c r="F40" s="182"/>
      <c r="AF40" s="45"/>
      <c r="AG40" s="65"/>
      <c r="AI40"/>
      <c r="BH40" s="30"/>
      <c r="BI40" s="30"/>
      <c r="BJ40" s="30"/>
      <c r="BK40" s="30"/>
      <c r="BL40" s="30"/>
      <c r="BM40" s="30"/>
      <c r="BN40" s="30"/>
      <c r="BP40" s="30"/>
      <c r="BQ40" s="30"/>
      <c r="BR40" s="30"/>
      <c r="BS40" s="30"/>
      <c r="BT40" s="30"/>
      <c r="BU40" s="30"/>
      <c r="BV40" s="30"/>
      <c r="BW40" s="30"/>
      <c r="BX40" s="30"/>
      <c r="BY40" s="30"/>
      <c r="BZ40" s="15"/>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row>
    <row r="41" spans="1:108" ht="15">
      <c r="A41" s="68">
        <v>26</v>
      </c>
      <c r="B41" s="156" t="s">
        <v>260</v>
      </c>
      <c r="C41" s="157">
        <v>1</v>
      </c>
      <c r="D41" s="80"/>
      <c r="E41" s="25">
        <v>1</v>
      </c>
      <c r="F41" s="182"/>
      <c r="N41" s="178">
        <v>1</v>
      </c>
      <c r="W41" s="178">
        <v>1</v>
      </c>
      <c r="AF41" s="45"/>
      <c r="AG41" s="65"/>
      <c r="AI41"/>
      <c r="BH41" s="30"/>
      <c r="BI41" s="30"/>
      <c r="BJ41" s="30"/>
      <c r="BK41" s="30"/>
      <c r="BL41" s="30"/>
      <c r="BM41" s="30"/>
      <c r="BN41" s="30"/>
      <c r="BP41" s="30"/>
      <c r="BQ41" s="30"/>
      <c r="BR41" s="30"/>
      <c r="BS41" s="30"/>
      <c r="BT41" s="30"/>
      <c r="BU41" s="30"/>
      <c r="BV41" s="30"/>
      <c r="BW41" s="30"/>
      <c r="BX41" s="30"/>
      <c r="BY41" s="30"/>
      <c r="BZ41" s="15"/>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row>
    <row r="42" spans="1:108" ht="15">
      <c r="A42" s="68">
        <v>27</v>
      </c>
      <c r="B42" s="156" t="s">
        <v>57</v>
      </c>
      <c r="C42" s="157"/>
      <c r="D42" s="80"/>
      <c r="E42" s="25">
        <v>1</v>
      </c>
      <c r="F42" s="182"/>
      <c r="W42" s="178">
        <v>1</v>
      </c>
      <c r="AF42" s="45"/>
      <c r="AG42" s="65"/>
      <c r="AI42"/>
      <c r="BH42" s="30"/>
      <c r="BI42" s="30"/>
      <c r="BJ42" s="30"/>
      <c r="BK42" s="30"/>
      <c r="BL42" s="30"/>
      <c r="BM42" s="30"/>
      <c r="BN42" s="30"/>
      <c r="BP42" s="30"/>
      <c r="BQ42" s="30"/>
      <c r="BR42" s="30"/>
      <c r="BS42" s="30"/>
      <c r="BT42" s="30"/>
      <c r="BU42" s="30"/>
      <c r="BV42" s="30"/>
      <c r="BW42" s="30"/>
      <c r="BX42" s="30"/>
      <c r="BY42" s="30"/>
      <c r="BZ42" s="15"/>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row>
    <row r="43" spans="1:108" ht="15">
      <c r="A43" s="68">
        <v>28</v>
      </c>
      <c r="B43" s="156" t="s">
        <v>261</v>
      </c>
      <c r="C43" s="157">
        <v>1</v>
      </c>
      <c r="D43" s="80"/>
      <c r="E43" s="25">
        <v>1</v>
      </c>
      <c r="F43" s="182"/>
      <c r="W43" s="178">
        <v>0.5</v>
      </c>
      <c r="AF43" s="45"/>
      <c r="AG43" s="65"/>
      <c r="AI43"/>
      <c r="BH43" s="30"/>
      <c r="BI43" s="30"/>
      <c r="BJ43" s="30"/>
      <c r="BK43" s="30"/>
      <c r="BL43" s="30"/>
      <c r="BM43" s="30"/>
      <c r="BN43" s="30"/>
      <c r="BP43" s="30"/>
      <c r="BQ43" s="30"/>
      <c r="BR43" s="30"/>
      <c r="BS43" s="30"/>
      <c r="BT43" s="30"/>
      <c r="BU43" s="30"/>
      <c r="BV43" s="30"/>
      <c r="BW43" s="30"/>
      <c r="BX43" s="30"/>
      <c r="BY43" s="30"/>
      <c r="BZ43" s="15"/>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row>
    <row r="44" spans="1:108" ht="15">
      <c r="A44" s="68">
        <v>29</v>
      </c>
      <c r="B44" s="156" t="s">
        <v>262</v>
      </c>
      <c r="C44" s="157"/>
      <c r="D44" s="80"/>
      <c r="E44" s="25">
        <v>1</v>
      </c>
      <c r="F44" s="182"/>
      <c r="W44" s="178">
        <v>1</v>
      </c>
      <c r="AF44" s="45"/>
      <c r="AG44" s="65"/>
      <c r="AI44"/>
      <c r="BH44" s="30"/>
      <c r="BI44" s="30"/>
      <c r="BJ44" s="30"/>
      <c r="BK44" s="30"/>
      <c r="BL44" s="30"/>
      <c r="BM44" s="30"/>
      <c r="BN44" s="30"/>
      <c r="BP44" s="30"/>
      <c r="BQ44" s="30"/>
      <c r="BR44" s="30"/>
      <c r="BS44" s="30"/>
      <c r="BT44" s="30"/>
      <c r="BU44" s="30"/>
      <c r="BV44" s="30"/>
      <c r="BW44" s="30"/>
      <c r="BX44" s="30"/>
      <c r="BY44" s="30"/>
      <c r="BZ44" s="15"/>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row>
    <row r="45" spans="1:108" ht="15">
      <c r="A45" s="68">
        <v>30</v>
      </c>
      <c r="B45" s="156" t="s">
        <v>113</v>
      </c>
      <c r="C45" s="157"/>
      <c r="D45" s="80"/>
      <c r="E45" s="25">
        <v>1</v>
      </c>
      <c r="F45" s="182"/>
      <c r="W45" s="178">
        <v>0.5</v>
      </c>
      <c r="AF45" s="45"/>
      <c r="AG45" s="65"/>
      <c r="AI45"/>
      <c r="BH45" s="30"/>
      <c r="BI45" s="30"/>
      <c r="BJ45" s="30"/>
      <c r="BK45" s="30"/>
      <c r="BL45" s="30"/>
      <c r="BM45" s="30"/>
      <c r="BN45" s="30"/>
      <c r="BP45" s="30"/>
      <c r="BQ45" s="30"/>
      <c r="BR45" s="30"/>
      <c r="BS45" s="30"/>
      <c r="BT45" s="30"/>
      <c r="BU45" s="30"/>
      <c r="BV45" s="30"/>
      <c r="BW45" s="30"/>
      <c r="BX45" s="30"/>
      <c r="BY45" s="30"/>
      <c r="BZ45" s="15"/>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row>
    <row r="46" spans="1:108" ht="15">
      <c r="A46" s="68">
        <v>31</v>
      </c>
      <c r="B46" s="156" t="s">
        <v>263</v>
      </c>
      <c r="C46" s="157"/>
      <c r="D46" s="80"/>
      <c r="E46" s="25">
        <v>1</v>
      </c>
      <c r="F46" s="182"/>
      <c r="W46" s="178">
        <v>1</v>
      </c>
      <c r="AF46" s="45"/>
      <c r="AG46" s="65"/>
      <c r="AI46"/>
      <c r="BH46" s="30"/>
      <c r="BI46" s="30"/>
      <c r="BJ46" s="30"/>
      <c r="BK46" s="30"/>
      <c r="BL46" s="30"/>
      <c r="BM46" s="30"/>
      <c r="BN46" s="30"/>
      <c r="BP46" s="30"/>
      <c r="BQ46" s="30"/>
      <c r="BR46" s="30"/>
      <c r="BS46" s="30"/>
      <c r="BT46" s="30"/>
      <c r="BU46" s="30"/>
      <c r="BV46" s="30"/>
      <c r="BW46" s="30"/>
      <c r="BX46" s="30"/>
      <c r="BY46" s="30"/>
      <c r="BZ46" s="15"/>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row>
    <row r="47" spans="1:108" ht="15">
      <c r="A47" s="68">
        <v>32</v>
      </c>
      <c r="B47" s="156" t="s">
        <v>114</v>
      </c>
      <c r="C47" s="157"/>
      <c r="D47" s="80"/>
      <c r="E47" s="25">
        <v>1</v>
      </c>
      <c r="F47" s="182"/>
      <c r="W47" s="178">
        <v>1</v>
      </c>
      <c r="AF47" s="45"/>
      <c r="AG47" s="65"/>
      <c r="AI47"/>
      <c r="BH47" s="30"/>
      <c r="BI47" s="30"/>
      <c r="BJ47" s="30"/>
      <c r="BK47" s="30"/>
      <c r="BL47" s="30"/>
      <c r="BM47" s="30"/>
      <c r="BN47" s="30"/>
      <c r="BP47" s="30"/>
      <c r="BQ47" s="30"/>
      <c r="BR47" s="30"/>
      <c r="BS47" s="30"/>
      <c r="BT47" s="30"/>
      <c r="BU47" s="30"/>
      <c r="BV47" s="30"/>
      <c r="BW47" s="30"/>
      <c r="BX47" s="30"/>
      <c r="BY47" s="30"/>
      <c r="BZ47" s="15"/>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row>
    <row r="48" spans="1:108" ht="15">
      <c r="A48" s="68">
        <v>33</v>
      </c>
      <c r="B48" s="156" t="s">
        <v>264</v>
      </c>
      <c r="C48" s="157"/>
      <c r="D48" s="80"/>
      <c r="E48" s="25">
        <v>1</v>
      </c>
      <c r="F48" s="182"/>
      <c r="N48" s="178">
        <v>1</v>
      </c>
      <c r="W48" s="178">
        <v>0.5</v>
      </c>
      <c r="AF48" s="45"/>
      <c r="AG48" s="65"/>
      <c r="AI48"/>
      <c r="BH48" s="30"/>
      <c r="BI48" s="30"/>
      <c r="BJ48" s="30"/>
      <c r="BK48" s="30"/>
      <c r="BL48" s="30"/>
      <c r="BM48" s="30"/>
      <c r="BN48" s="30"/>
      <c r="BP48" s="30"/>
      <c r="BQ48" s="30"/>
      <c r="BR48" s="30"/>
      <c r="BS48" s="30"/>
      <c r="BT48" s="30"/>
      <c r="BU48" s="30"/>
      <c r="BV48" s="30"/>
      <c r="BW48" s="30"/>
      <c r="BX48" s="30"/>
      <c r="BY48" s="30"/>
      <c r="BZ48" s="15"/>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row>
    <row r="49" spans="1:108" ht="15">
      <c r="A49" s="68">
        <v>34</v>
      </c>
      <c r="B49" s="156" t="s">
        <v>115</v>
      </c>
      <c r="C49" s="157"/>
      <c r="D49" s="80"/>
      <c r="E49" s="25">
        <v>1</v>
      </c>
      <c r="F49" s="182"/>
      <c r="W49" s="178">
        <v>1</v>
      </c>
      <c r="AF49" s="45"/>
      <c r="AG49" s="65"/>
      <c r="AI49"/>
      <c r="BH49" s="30"/>
      <c r="BI49" s="30"/>
      <c r="BJ49" s="30"/>
      <c r="BK49" s="30"/>
      <c r="BL49" s="30"/>
      <c r="BM49" s="30"/>
      <c r="BN49" s="30"/>
      <c r="BP49" s="30"/>
      <c r="BQ49" s="30"/>
      <c r="BR49" s="30"/>
      <c r="BS49" s="30"/>
      <c r="BT49" s="30"/>
      <c r="BU49" s="30"/>
      <c r="BV49" s="30"/>
      <c r="BW49" s="30"/>
      <c r="BX49" s="30"/>
      <c r="BY49" s="30"/>
      <c r="BZ49" s="15"/>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row>
    <row r="50" spans="1:35" ht="15.75">
      <c r="A50" s="68">
        <v>35</v>
      </c>
      <c r="B50" s="156" t="s">
        <v>265</v>
      </c>
      <c r="C50" s="157"/>
      <c r="D50" s="80"/>
      <c r="E50" s="76">
        <v>1</v>
      </c>
      <c r="W50" s="178">
        <v>1</v>
      </c>
      <c r="AF50" s="43"/>
      <c r="AG50" s="65"/>
      <c r="AI50"/>
    </row>
    <row r="51" spans="1:35" ht="15">
      <c r="A51" s="68">
        <v>36</v>
      </c>
      <c r="B51" s="156" t="s">
        <v>548</v>
      </c>
      <c r="C51" s="157"/>
      <c r="D51" s="155"/>
      <c r="E51" s="25">
        <v>1</v>
      </c>
      <c r="F51" s="182"/>
      <c r="W51" s="178">
        <v>1</v>
      </c>
      <c r="AF51" s="43"/>
      <c r="AG51" s="65"/>
      <c r="AI51"/>
    </row>
    <row r="52" spans="1:35" ht="15">
      <c r="A52" s="68">
        <v>37</v>
      </c>
      <c r="B52" s="156" t="s">
        <v>266</v>
      </c>
      <c r="C52" s="157"/>
      <c r="D52" s="155"/>
      <c r="E52" s="25">
        <v>1</v>
      </c>
      <c r="F52" s="182"/>
      <c r="W52" s="178">
        <v>1</v>
      </c>
      <c r="AF52" s="43"/>
      <c r="AG52" s="65"/>
      <c r="AI52"/>
    </row>
    <row r="53" spans="1:35" ht="15">
      <c r="A53" s="68">
        <v>38</v>
      </c>
      <c r="B53" s="156" t="s">
        <v>267</v>
      </c>
      <c r="C53" s="157"/>
      <c r="D53" s="155"/>
      <c r="E53" s="25">
        <v>1</v>
      </c>
      <c r="F53" s="182"/>
      <c r="W53" s="178">
        <v>1</v>
      </c>
      <c r="AF53" s="43"/>
      <c r="AG53" s="65"/>
      <c r="AI53"/>
    </row>
    <row r="54" spans="1:35" ht="15">
      <c r="A54" s="68">
        <v>39</v>
      </c>
      <c r="B54" s="156" t="s">
        <v>268</v>
      </c>
      <c r="C54" s="157"/>
      <c r="D54" s="155"/>
      <c r="E54" s="25">
        <v>1</v>
      </c>
      <c r="F54" s="182"/>
      <c r="W54" s="178">
        <v>1</v>
      </c>
      <c r="AF54" s="163"/>
      <c r="AG54" s="65"/>
      <c r="AH54" s="163"/>
      <c r="AI54" s="163"/>
    </row>
    <row r="55" spans="1:35" ht="15">
      <c r="A55" s="68">
        <v>40</v>
      </c>
      <c r="B55" s="156" t="s">
        <v>269</v>
      </c>
      <c r="C55" s="157"/>
      <c r="D55" s="155"/>
      <c r="E55" s="25">
        <v>1</v>
      </c>
      <c r="F55" s="182"/>
      <c r="W55" s="178">
        <v>1</v>
      </c>
      <c r="AF55" s="163"/>
      <c r="AG55" s="65"/>
      <c r="AH55" s="163"/>
      <c r="AI55" s="163"/>
    </row>
    <row r="56" spans="1:35" ht="15">
      <c r="A56" s="68">
        <v>41</v>
      </c>
      <c r="B56" s="159" t="s">
        <v>270</v>
      </c>
      <c r="C56" s="157"/>
      <c r="D56" s="155"/>
      <c r="E56" s="25">
        <v>1</v>
      </c>
      <c r="F56" s="182"/>
      <c r="W56" s="178">
        <v>1</v>
      </c>
      <c r="AF56" s="163"/>
      <c r="AG56" s="65"/>
      <c r="AH56" s="163"/>
      <c r="AI56" s="163"/>
    </row>
    <row r="57" spans="1:35" ht="15">
      <c r="A57" s="68"/>
      <c r="B57" s="156" t="s">
        <v>216</v>
      </c>
      <c r="C57" s="157"/>
      <c r="D57" s="155"/>
      <c r="E57" s="25">
        <v>1</v>
      </c>
      <c r="F57" s="182"/>
      <c r="W57" s="178">
        <v>0.5</v>
      </c>
      <c r="AF57" s="163"/>
      <c r="AG57" s="65"/>
      <c r="AH57" s="163"/>
      <c r="AI57" s="163"/>
    </row>
    <row r="58" spans="1:35" ht="15">
      <c r="A58" s="68">
        <v>41</v>
      </c>
      <c r="B58" s="159" t="s">
        <v>217</v>
      </c>
      <c r="C58" s="157"/>
      <c r="D58" s="155"/>
      <c r="E58" s="25">
        <v>1</v>
      </c>
      <c r="F58" s="182"/>
      <c r="W58" s="178">
        <v>0.5</v>
      </c>
      <c r="AF58" s="163"/>
      <c r="AG58" s="65"/>
      <c r="AH58" s="163"/>
      <c r="AI58" s="163"/>
    </row>
    <row r="59" spans="1:35" ht="15">
      <c r="A59" s="68"/>
      <c r="B59" s="156" t="s">
        <v>581</v>
      </c>
      <c r="C59" s="157"/>
      <c r="D59" s="155"/>
      <c r="E59" s="25">
        <v>1</v>
      </c>
      <c r="F59" s="182">
        <v>3</v>
      </c>
      <c r="W59" s="178">
        <v>0.5</v>
      </c>
      <c r="AF59" s="163"/>
      <c r="AG59" s="65"/>
      <c r="AH59" s="163"/>
      <c r="AI59" s="163"/>
    </row>
    <row r="60" spans="1:35" ht="15">
      <c r="A60" s="68"/>
      <c r="B60" s="156" t="s">
        <v>582</v>
      </c>
      <c r="C60" s="157"/>
      <c r="D60" s="155"/>
      <c r="E60" s="25">
        <v>1</v>
      </c>
      <c r="F60" s="182">
        <v>3</v>
      </c>
      <c r="W60" s="178">
        <v>1</v>
      </c>
      <c r="AF60" s="163"/>
      <c r="AG60" s="65"/>
      <c r="AH60" s="163"/>
      <c r="AI60" s="163"/>
    </row>
    <row r="61" spans="1:35" ht="15">
      <c r="A61" s="68"/>
      <c r="B61" s="156" t="s">
        <v>583</v>
      </c>
      <c r="C61" s="157"/>
      <c r="D61" s="155"/>
      <c r="E61" s="25">
        <v>1</v>
      </c>
      <c r="F61" s="182">
        <v>3</v>
      </c>
      <c r="W61" s="178">
        <v>1</v>
      </c>
      <c r="AF61" s="163"/>
      <c r="AG61" s="65"/>
      <c r="AH61" s="163"/>
      <c r="AI61" s="163"/>
    </row>
    <row r="62" spans="1:35" ht="15">
      <c r="A62" s="68"/>
      <c r="B62" s="156" t="s">
        <v>584</v>
      </c>
      <c r="C62" s="157"/>
      <c r="D62" s="155"/>
      <c r="E62" s="25">
        <v>1</v>
      </c>
      <c r="F62" s="182">
        <v>3</v>
      </c>
      <c r="W62" s="178">
        <v>1</v>
      </c>
      <c r="AF62" s="163"/>
      <c r="AG62" s="65"/>
      <c r="AH62" s="163"/>
      <c r="AI62" s="163"/>
    </row>
    <row r="63" spans="1:35" ht="15">
      <c r="A63" s="68"/>
      <c r="B63" s="156" t="s">
        <v>585</v>
      </c>
      <c r="C63" s="157"/>
      <c r="D63" s="155"/>
      <c r="E63" s="25">
        <v>1</v>
      </c>
      <c r="F63" s="182">
        <v>3</v>
      </c>
      <c r="W63" s="178">
        <v>1</v>
      </c>
      <c r="AF63" s="163"/>
      <c r="AG63" s="65"/>
      <c r="AH63" s="163"/>
      <c r="AI63" s="163"/>
    </row>
    <row r="64" spans="1:35" ht="15">
      <c r="A64" s="68"/>
      <c r="B64" s="156" t="s">
        <v>586</v>
      </c>
      <c r="C64" s="157"/>
      <c r="D64" s="155"/>
      <c r="E64" s="25">
        <v>1</v>
      </c>
      <c r="F64" s="182">
        <v>3</v>
      </c>
      <c r="W64" s="178">
        <v>1</v>
      </c>
      <c r="AF64" s="163"/>
      <c r="AG64" s="65"/>
      <c r="AH64" s="163"/>
      <c r="AI64" s="163"/>
    </row>
    <row r="65" spans="1:35" ht="15">
      <c r="A65" s="68"/>
      <c r="B65" s="156" t="s">
        <v>587</v>
      </c>
      <c r="C65" s="157"/>
      <c r="D65" s="155"/>
      <c r="E65" s="25">
        <v>1</v>
      </c>
      <c r="F65" s="182">
        <v>3</v>
      </c>
      <c r="W65" s="178">
        <v>1</v>
      </c>
      <c r="AF65" s="163"/>
      <c r="AG65" s="65"/>
      <c r="AH65" s="163"/>
      <c r="AI65" s="163"/>
    </row>
    <row r="66" spans="1:35" ht="15">
      <c r="A66" s="68"/>
      <c r="B66" s="156" t="s">
        <v>588</v>
      </c>
      <c r="C66" s="157"/>
      <c r="D66" s="155"/>
      <c r="E66" s="25">
        <v>1</v>
      </c>
      <c r="F66" s="182">
        <v>3</v>
      </c>
      <c r="W66" s="178">
        <v>1</v>
      </c>
      <c r="AF66" s="163"/>
      <c r="AG66" s="65"/>
      <c r="AH66" s="163"/>
      <c r="AI66" s="163"/>
    </row>
    <row r="67" spans="1:35" ht="15">
      <c r="A67" s="68"/>
      <c r="B67" s="156" t="s">
        <v>589</v>
      </c>
      <c r="C67" s="157"/>
      <c r="D67" s="155"/>
      <c r="E67" s="25">
        <v>1</v>
      </c>
      <c r="F67" s="182">
        <v>3</v>
      </c>
      <c r="W67" s="178">
        <v>1</v>
      </c>
      <c r="AF67" s="163"/>
      <c r="AG67" s="65"/>
      <c r="AH67" s="163"/>
      <c r="AI67" s="163"/>
    </row>
    <row r="68" spans="2:108" ht="15">
      <c r="B68" s="156"/>
      <c r="C68" s="157"/>
      <c r="E68" s="25"/>
      <c r="F68" s="182"/>
      <c r="AF68" s="163"/>
      <c r="AG68" s="65"/>
      <c r="AH68" s="163"/>
      <c r="AI68" s="163"/>
      <c r="BH68" s="30"/>
      <c r="BI68" s="30"/>
      <c r="BJ68" s="30"/>
      <c r="BK68" s="30"/>
      <c r="BL68" s="30"/>
      <c r="BM68" s="30"/>
      <c r="BN68" s="30"/>
      <c r="BP68" s="30"/>
      <c r="BQ68" s="30"/>
      <c r="BR68" s="30"/>
      <c r="BS68" s="30"/>
      <c r="BT68" s="30"/>
      <c r="BU68" s="30"/>
      <c r="BV68" s="30"/>
      <c r="BW68" s="30"/>
      <c r="BX68" s="30"/>
      <c r="BY68" s="30"/>
      <c r="BZ68" s="15"/>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row>
    <row r="69" spans="1:108" ht="15">
      <c r="A69" s="39"/>
      <c r="B69" s="15"/>
      <c r="C69" s="85"/>
      <c r="D69" s="46"/>
      <c r="E69" s="46"/>
      <c r="F69" s="188"/>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175"/>
      <c r="AG69" s="65"/>
      <c r="AH69" s="163"/>
      <c r="AI69" s="163"/>
      <c r="BH69" s="30"/>
      <c r="BI69" s="30"/>
      <c r="BJ69" s="30"/>
      <c r="BK69" s="30"/>
      <c r="BL69" s="30"/>
      <c r="BM69" s="30"/>
      <c r="BN69" s="30"/>
      <c r="BP69" s="30"/>
      <c r="BQ69" s="30"/>
      <c r="BR69" s="30"/>
      <c r="BS69" s="30"/>
      <c r="BT69" s="30"/>
      <c r="BU69" s="30"/>
      <c r="BV69" s="30"/>
      <c r="BW69" s="30"/>
      <c r="BX69" s="30"/>
      <c r="BY69" s="30"/>
      <c r="BZ69" s="15"/>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row>
    <row r="70" spans="1:108" ht="18">
      <c r="A70" s="67"/>
      <c r="B70" s="66" t="s">
        <v>28</v>
      </c>
      <c r="C70" s="66"/>
      <c r="D70" s="137"/>
      <c r="E70" s="25"/>
      <c r="F70" s="182"/>
      <c r="AF70" s="163"/>
      <c r="AG70" s="65"/>
      <c r="AH70" s="163"/>
      <c r="AI70" s="163"/>
      <c r="BH70" s="30"/>
      <c r="BI70" s="35"/>
      <c r="BJ70" s="35"/>
      <c r="BK70" s="35"/>
      <c r="BL70" s="35"/>
      <c r="BM70" s="35"/>
      <c r="BN70" s="35"/>
      <c r="BP70" s="35"/>
      <c r="BQ70" s="35"/>
      <c r="BR70" s="35"/>
      <c r="BS70" s="35"/>
      <c r="BT70" s="35"/>
      <c r="BU70" s="35"/>
      <c r="BV70" s="35"/>
      <c r="BW70" s="35"/>
      <c r="BX70" s="15"/>
      <c r="BY70" s="15"/>
      <c r="BZ70" s="15"/>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row>
    <row r="71" spans="1:108" ht="18">
      <c r="A71" s="43"/>
      <c r="B71" s="92">
        <f>+'RESUM MENSUAL VIDRE'!F9</f>
        <v>29827</v>
      </c>
      <c r="C71" s="93"/>
      <c r="D71" s="136"/>
      <c r="E71" s="25"/>
      <c r="F71" s="182"/>
      <c r="AF71" s="163"/>
      <c r="AG71" s="65"/>
      <c r="AH71" s="163"/>
      <c r="AI71" s="163"/>
      <c r="BH71" s="30"/>
      <c r="BI71" s="35"/>
      <c r="BJ71" s="35"/>
      <c r="BK71" s="35"/>
      <c r="BL71" s="35"/>
      <c r="BM71" s="35"/>
      <c r="BN71" s="35"/>
      <c r="BP71" s="35"/>
      <c r="BQ71" s="35"/>
      <c r="BR71" s="35"/>
      <c r="BS71" s="35"/>
      <c r="BT71" s="35"/>
      <c r="BU71" s="35"/>
      <c r="BV71" s="35"/>
      <c r="BW71" s="35"/>
      <c r="BX71" s="15"/>
      <c r="BY71" s="15"/>
      <c r="BZ71" s="15"/>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row>
    <row r="72" spans="2:108" ht="15">
      <c r="B72" s="23" t="s">
        <v>27</v>
      </c>
      <c r="C72" s="69"/>
      <c r="D72" s="69"/>
      <c r="E72" s="25"/>
      <c r="F72" s="182"/>
      <c r="G72">
        <f aca="true" t="shared" si="1" ref="G72:W72">G7</f>
        <v>4</v>
      </c>
      <c r="H72">
        <f t="shared" si="1"/>
        <v>5</v>
      </c>
      <c r="I72">
        <f t="shared" si="1"/>
        <v>6</v>
      </c>
      <c r="J72">
        <f t="shared" si="1"/>
        <v>7</v>
      </c>
      <c r="K72">
        <f t="shared" si="1"/>
        <v>8</v>
      </c>
      <c r="L72">
        <f t="shared" si="1"/>
        <v>9</v>
      </c>
      <c r="M72">
        <f t="shared" si="1"/>
        <v>12</v>
      </c>
      <c r="N72">
        <f t="shared" si="1"/>
        <v>13</v>
      </c>
      <c r="O72">
        <f t="shared" si="1"/>
        <v>14</v>
      </c>
      <c r="P72">
        <f t="shared" si="1"/>
        <v>15</v>
      </c>
      <c r="Q72">
        <f t="shared" si="1"/>
        <v>19</v>
      </c>
      <c r="R72">
        <f t="shared" si="1"/>
        <v>22</v>
      </c>
      <c r="S72">
        <f t="shared" si="1"/>
        <v>23</v>
      </c>
      <c r="T72">
        <f t="shared" si="1"/>
        <v>27</v>
      </c>
      <c r="U72">
        <f t="shared" si="1"/>
        <v>28</v>
      </c>
      <c r="V72">
        <f t="shared" si="1"/>
        <v>29</v>
      </c>
      <c r="W72">
        <f t="shared" si="1"/>
        <v>30</v>
      </c>
      <c r="X72">
        <f>X7</f>
        <v>0</v>
      </c>
      <c r="Y72">
        <f>Y7</f>
        <v>0</v>
      </c>
      <c r="Z72">
        <f aca="true" t="shared" si="2" ref="Z72:AF72">Z7</f>
        <v>0</v>
      </c>
      <c r="AA72">
        <f t="shared" si="2"/>
        <v>0</v>
      </c>
      <c r="AB72">
        <f t="shared" si="2"/>
        <v>0</v>
      </c>
      <c r="AC72">
        <f t="shared" si="2"/>
        <v>0</v>
      </c>
      <c r="AD72">
        <f t="shared" si="2"/>
        <v>0</v>
      </c>
      <c r="AE72">
        <f t="shared" si="2"/>
        <v>0</v>
      </c>
      <c r="AF72">
        <f t="shared" si="2"/>
        <v>0</v>
      </c>
      <c r="AG72" s="65"/>
      <c r="AH72" s="163"/>
      <c r="AI72" s="163"/>
      <c r="AJ72" s="28"/>
      <c r="AM72" s="26"/>
      <c r="AN72" s="26"/>
      <c r="AO72" s="26"/>
      <c r="AP72" s="26"/>
      <c r="AQ72" s="26"/>
      <c r="AR72" s="26"/>
      <c r="AS72" s="26"/>
      <c r="AT72" s="26"/>
      <c r="AU72" s="26"/>
      <c r="AV72" s="26"/>
      <c r="AW72" s="26"/>
      <c r="AX72" s="26"/>
      <c r="AY72" s="26"/>
      <c r="AZ72" s="26"/>
      <c r="BA72" s="26"/>
      <c r="BB72" s="26"/>
      <c r="BC72" s="26"/>
      <c r="BD72" s="26"/>
      <c r="BE72" s="26"/>
      <c r="BF72" s="26"/>
      <c r="BG72" s="27"/>
      <c r="BH72" s="27"/>
      <c r="BI72" s="27"/>
      <c r="BJ72" s="27"/>
      <c r="BK72" s="27"/>
      <c r="BL72" s="27"/>
      <c r="BM72" s="27"/>
      <c r="BN72" s="27"/>
      <c r="BO72" s="27"/>
      <c r="BP72" s="27"/>
      <c r="BQ72" s="27"/>
      <c r="BR72" s="27"/>
      <c r="BS72" s="27"/>
      <c r="BT72" s="27"/>
      <c r="BU72" s="27"/>
      <c r="BV72" s="27"/>
      <c r="BW72" s="27"/>
      <c r="BX72" s="15"/>
      <c r="BY72" s="15"/>
      <c r="BZ72" s="15"/>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row>
    <row r="73" spans="1:108" ht="15">
      <c r="A73" s="68">
        <v>1</v>
      </c>
      <c r="B73" s="156" t="s">
        <v>271</v>
      </c>
      <c r="C73" s="157"/>
      <c r="D73" s="81"/>
      <c r="E73" s="25">
        <v>1</v>
      </c>
      <c r="F73" s="182"/>
      <c r="I73" s="178">
        <v>1</v>
      </c>
      <c r="T73" s="178">
        <v>1</v>
      </c>
      <c r="AF73" s="163"/>
      <c r="AG73" s="65"/>
      <c r="AH73" s="163"/>
      <c r="AI73" s="163"/>
      <c r="AJ73" s="26"/>
      <c r="AM73" s="26"/>
      <c r="AN73" s="26"/>
      <c r="AO73" s="26"/>
      <c r="AP73" s="26"/>
      <c r="AQ73" s="26"/>
      <c r="AR73" s="26"/>
      <c r="AS73" s="26"/>
      <c r="AT73" s="26"/>
      <c r="AU73" s="26"/>
      <c r="AV73" s="26"/>
      <c r="AW73" s="26"/>
      <c r="AX73" s="26"/>
      <c r="AY73" s="26"/>
      <c r="AZ73" s="26"/>
      <c r="BA73" s="26"/>
      <c r="BB73" s="26"/>
      <c r="BC73" s="26"/>
      <c r="BD73" s="26"/>
      <c r="BE73" s="26"/>
      <c r="BF73" s="26"/>
      <c r="BG73" s="27"/>
      <c r="BH73" s="27"/>
      <c r="BI73" s="27"/>
      <c r="BJ73" s="27"/>
      <c r="BK73" s="27"/>
      <c r="BL73" s="27"/>
      <c r="BM73" s="27"/>
      <c r="BN73" s="27"/>
      <c r="BO73" s="27"/>
      <c r="BP73" s="27"/>
      <c r="BQ73" s="27"/>
      <c r="BR73" s="27"/>
      <c r="BS73" s="27"/>
      <c r="BT73" s="27"/>
      <c r="BU73" s="27"/>
      <c r="BV73" s="27"/>
      <c r="BW73" s="27"/>
      <c r="BX73" s="15"/>
      <c r="BY73" s="15"/>
      <c r="BZ73" s="15"/>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row>
    <row r="74" spans="1:108" ht="15">
      <c r="A74" s="68">
        <v>2</v>
      </c>
      <c r="B74" s="156" t="s">
        <v>272</v>
      </c>
      <c r="C74" s="157">
        <v>1</v>
      </c>
      <c r="D74" s="81"/>
      <c r="E74" s="25">
        <v>1</v>
      </c>
      <c r="F74" s="182"/>
      <c r="G74" s="178">
        <v>1</v>
      </c>
      <c r="I74" s="178">
        <v>1</v>
      </c>
      <c r="T74" s="178">
        <v>1</v>
      </c>
      <c r="AF74" s="163"/>
      <c r="AG74" s="65"/>
      <c r="AH74" s="163"/>
      <c r="AI74" s="163"/>
      <c r="AJ74" s="26"/>
      <c r="AM74" s="26"/>
      <c r="AN74" s="26"/>
      <c r="AO74" s="26"/>
      <c r="AP74" s="26"/>
      <c r="AQ74" s="26"/>
      <c r="AR74" s="26"/>
      <c r="AS74" s="26"/>
      <c r="AT74" s="26"/>
      <c r="AU74" s="26"/>
      <c r="AV74" s="26"/>
      <c r="AW74" s="26"/>
      <c r="AX74" s="26"/>
      <c r="AY74" s="26"/>
      <c r="AZ74" s="26"/>
      <c r="BA74" s="26"/>
      <c r="BB74" s="26"/>
      <c r="BC74" s="26"/>
      <c r="BD74" s="26"/>
      <c r="BE74" s="26"/>
      <c r="BF74" s="26"/>
      <c r="BG74" s="27"/>
      <c r="BH74" s="27"/>
      <c r="BI74" s="27"/>
      <c r="BJ74" s="27"/>
      <c r="BK74" s="27"/>
      <c r="BL74" s="27"/>
      <c r="BM74" s="27"/>
      <c r="BN74" s="27"/>
      <c r="BO74" s="27"/>
      <c r="BP74" s="27"/>
      <c r="BQ74" s="27"/>
      <c r="BR74" s="27"/>
      <c r="BS74" s="27"/>
      <c r="BT74" s="27"/>
      <c r="BU74" s="27"/>
      <c r="BV74" s="27"/>
      <c r="BW74" s="27"/>
      <c r="BX74" s="15"/>
      <c r="BY74" s="15"/>
      <c r="BZ74" s="15"/>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row>
    <row r="75" spans="1:108" ht="15">
      <c r="A75" s="68">
        <v>3</v>
      </c>
      <c r="B75" s="156" t="s">
        <v>273</v>
      </c>
      <c r="C75" s="157"/>
      <c r="D75" s="81"/>
      <c r="E75" s="25">
        <v>1</v>
      </c>
      <c r="F75" s="182"/>
      <c r="T75" s="178">
        <v>1</v>
      </c>
      <c r="AF75" s="163"/>
      <c r="AG75" s="65"/>
      <c r="AH75" s="163"/>
      <c r="AI75" s="163"/>
      <c r="AJ75" s="26"/>
      <c r="AM75" s="26"/>
      <c r="AN75" s="26"/>
      <c r="AO75" s="26"/>
      <c r="AP75" s="26"/>
      <c r="AQ75" s="26"/>
      <c r="AR75" s="26"/>
      <c r="AS75" s="26"/>
      <c r="AT75" s="26"/>
      <c r="AU75" s="26"/>
      <c r="AV75" s="26"/>
      <c r="AW75" s="26"/>
      <c r="AX75" s="26"/>
      <c r="AY75" s="26"/>
      <c r="AZ75" s="26"/>
      <c r="BA75" s="26"/>
      <c r="BB75" s="26"/>
      <c r="BC75" s="26"/>
      <c r="BD75" s="26"/>
      <c r="BE75" s="26"/>
      <c r="BF75" s="26"/>
      <c r="BG75" s="27"/>
      <c r="BH75" s="27"/>
      <c r="BI75" s="27"/>
      <c r="BJ75" s="27"/>
      <c r="BK75" s="27"/>
      <c r="BL75" s="27"/>
      <c r="BM75" s="27"/>
      <c r="BN75" s="27"/>
      <c r="BO75" s="27"/>
      <c r="BP75" s="27"/>
      <c r="BQ75" s="27"/>
      <c r="BR75" s="27"/>
      <c r="BS75" s="27"/>
      <c r="BT75" s="27"/>
      <c r="BU75" s="27"/>
      <c r="BV75" s="27"/>
      <c r="BW75" s="27"/>
      <c r="BX75" s="15"/>
      <c r="BY75" s="15"/>
      <c r="BZ75" s="15"/>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row>
    <row r="76" spans="1:108" ht="15">
      <c r="A76" s="68">
        <v>4</v>
      </c>
      <c r="B76" s="156" t="s">
        <v>274</v>
      </c>
      <c r="C76" s="157"/>
      <c r="D76" s="81"/>
      <c r="E76" s="25">
        <v>1</v>
      </c>
      <c r="F76" s="182"/>
      <c r="I76" s="178">
        <v>1</v>
      </c>
      <c r="T76" s="178">
        <v>1</v>
      </c>
      <c r="AF76" s="163"/>
      <c r="AG76" s="65"/>
      <c r="AH76" s="163"/>
      <c r="AI76" s="163"/>
      <c r="AJ76" s="26"/>
      <c r="AM76" s="26"/>
      <c r="AN76" s="26"/>
      <c r="AO76" s="26"/>
      <c r="AP76" s="26"/>
      <c r="AQ76" s="26"/>
      <c r="AR76" s="26"/>
      <c r="AS76" s="26"/>
      <c r="AT76" s="26"/>
      <c r="AU76" s="26"/>
      <c r="AV76" s="26"/>
      <c r="AW76" s="26"/>
      <c r="AX76" s="26"/>
      <c r="AY76" s="26"/>
      <c r="AZ76" s="26"/>
      <c r="BA76" s="26"/>
      <c r="BB76" s="26"/>
      <c r="BC76" s="26"/>
      <c r="BD76" s="26"/>
      <c r="BE76" s="26"/>
      <c r="BF76" s="26"/>
      <c r="BG76" s="27"/>
      <c r="BH76" s="27"/>
      <c r="BI76" s="27"/>
      <c r="BJ76" s="27"/>
      <c r="BK76" s="27"/>
      <c r="BL76" s="27"/>
      <c r="BM76" s="27"/>
      <c r="BN76" s="27"/>
      <c r="BO76" s="27"/>
      <c r="BP76" s="27"/>
      <c r="BQ76" s="27"/>
      <c r="BR76" s="27"/>
      <c r="BS76" s="27"/>
      <c r="BT76" s="27"/>
      <c r="BU76" s="27"/>
      <c r="BV76" s="27"/>
      <c r="BW76" s="27"/>
      <c r="BX76" s="15"/>
      <c r="BY76" s="15"/>
      <c r="BZ76" s="15"/>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row>
    <row r="77" spans="1:108" ht="15">
      <c r="A77" s="68">
        <v>5</v>
      </c>
      <c r="B77" s="156" t="s">
        <v>116</v>
      </c>
      <c r="C77" s="157"/>
      <c r="D77" s="81"/>
      <c r="E77" s="25">
        <v>1</v>
      </c>
      <c r="F77" s="182"/>
      <c r="I77" s="178">
        <v>0</v>
      </c>
      <c r="T77" s="178">
        <v>1</v>
      </c>
      <c r="AF77" s="163"/>
      <c r="AG77" s="65"/>
      <c r="AH77" s="163"/>
      <c r="AI77" s="163"/>
      <c r="AJ77" s="26"/>
      <c r="AM77" s="26"/>
      <c r="AN77" s="26"/>
      <c r="AO77" s="26"/>
      <c r="AP77" s="26"/>
      <c r="AQ77" s="26"/>
      <c r="AR77" s="26"/>
      <c r="AS77" s="26"/>
      <c r="AT77" s="26"/>
      <c r="AU77" s="26"/>
      <c r="AV77" s="26"/>
      <c r="AW77" s="26"/>
      <c r="AX77" s="26"/>
      <c r="AY77" s="26"/>
      <c r="AZ77" s="26"/>
      <c r="BA77" s="26"/>
      <c r="BB77" s="26"/>
      <c r="BC77" s="26"/>
      <c r="BD77" s="26"/>
      <c r="BE77" s="26"/>
      <c r="BF77" s="26"/>
      <c r="BG77" s="27"/>
      <c r="BH77" s="27"/>
      <c r="BI77" s="27"/>
      <c r="BJ77" s="27"/>
      <c r="BK77" s="27"/>
      <c r="BL77" s="27"/>
      <c r="BM77" s="27"/>
      <c r="BN77" s="27"/>
      <c r="BO77" s="27"/>
      <c r="BP77" s="27"/>
      <c r="BQ77" s="27"/>
      <c r="BR77" s="27"/>
      <c r="BS77" s="27"/>
      <c r="BT77" s="27"/>
      <c r="BU77" s="27"/>
      <c r="BV77" s="27"/>
      <c r="BW77" s="27"/>
      <c r="BX77" s="15"/>
      <c r="BY77" s="15"/>
      <c r="BZ77" s="15"/>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row>
    <row r="78" spans="1:108" ht="15">
      <c r="A78" s="68">
        <v>7</v>
      </c>
      <c r="B78" s="156" t="s">
        <v>117</v>
      </c>
      <c r="C78" s="157"/>
      <c r="D78" s="81"/>
      <c r="E78" s="25">
        <v>1</v>
      </c>
      <c r="F78" s="182"/>
      <c r="I78" s="178">
        <v>1</v>
      </c>
      <c r="T78" s="178">
        <v>1</v>
      </c>
      <c r="AF78" s="163"/>
      <c r="AG78" s="65"/>
      <c r="AH78" s="163"/>
      <c r="AI78" s="163"/>
      <c r="AJ78" s="26"/>
      <c r="AM78" s="26"/>
      <c r="AN78" s="26"/>
      <c r="AO78" s="26"/>
      <c r="AP78" s="26"/>
      <c r="AQ78" s="26"/>
      <c r="AR78" s="26"/>
      <c r="AS78" s="26"/>
      <c r="AT78" s="26"/>
      <c r="AU78" s="26"/>
      <c r="AV78" s="26"/>
      <c r="AW78" s="26"/>
      <c r="AX78" s="26"/>
      <c r="AY78" s="26"/>
      <c r="AZ78" s="26"/>
      <c r="BA78" s="26"/>
      <c r="BB78" s="26"/>
      <c r="BC78" s="26"/>
      <c r="BD78" s="26"/>
      <c r="BE78" s="26"/>
      <c r="BF78" s="26"/>
      <c r="BG78" s="27"/>
      <c r="BH78" s="27"/>
      <c r="BI78" s="27"/>
      <c r="BJ78" s="27"/>
      <c r="BK78" s="27"/>
      <c r="BL78" s="27"/>
      <c r="BM78" s="27"/>
      <c r="BN78" s="27"/>
      <c r="BO78" s="27"/>
      <c r="BP78" s="27"/>
      <c r="BQ78" s="27"/>
      <c r="BR78" s="27"/>
      <c r="BS78" s="27"/>
      <c r="BT78" s="27"/>
      <c r="BU78" s="27"/>
      <c r="BV78" s="27"/>
      <c r="BW78" s="27"/>
      <c r="BX78" s="15"/>
      <c r="BY78" s="15"/>
      <c r="BZ78" s="15"/>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row>
    <row r="79" spans="1:108" ht="15">
      <c r="A79" s="68">
        <v>9</v>
      </c>
      <c r="B79" s="156" t="s">
        <v>118</v>
      </c>
      <c r="C79" s="157"/>
      <c r="D79" s="81"/>
      <c r="E79" s="25">
        <v>1</v>
      </c>
      <c r="F79" s="182"/>
      <c r="I79" s="178">
        <v>0</v>
      </c>
      <c r="T79" s="178">
        <v>1</v>
      </c>
      <c r="AF79" s="163"/>
      <c r="AG79" s="65"/>
      <c r="AH79" s="163"/>
      <c r="AI79" s="163"/>
      <c r="AJ79" s="26"/>
      <c r="AM79" s="26"/>
      <c r="AN79" s="26"/>
      <c r="AO79" s="26"/>
      <c r="AP79" s="26"/>
      <c r="AQ79" s="26"/>
      <c r="AR79" s="26"/>
      <c r="AS79" s="26"/>
      <c r="AT79" s="26"/>
      <c r="AU79" s="26"/>
      <c r="AV79" s="26"/>
      <c r="AW79" s="26"/>
      <c r="AX79" s="26"/>
      <c r="AY79" s="26"/>
      <c r="AZ79" s="26"/>
      <c r="BA79" s="26"/>
      <c r="BB79" s="26"/>
      <c r="BC79" s="26"/>
      <c r="BD79" s="26"/>
      <c r="BE79" s="26"/>
      <c r="BF79" s="26"/>
      <c r="BG79" s="27"/>
      <c r="BH79" s="27"/>
      <c r="BI79" s="27"/>
      <c r="BJ79" s="27"/>
      <c r="BK79" s="27"/>
      <c r="BL79" s="27"/>
      <c r="BM79" s="27"/>
      <c r="BN79" s="27"/>
      <c r="BO79" s="27"/>
      <c r="BP79" s="27"/>
      <c r="BQ79" s="27"/>
      <c r="BR79" s="27"/>
      <c r="BS79" s="27"/>
      <c r="BT79" s="27"/>
      <c r="BU79" s="27"/>
      <c r="BV79" s="27"/>
      <c r="BW79" s="27"/>
      <c r="BX79" s="15"/>
      <c r="BY79" s="15"/>
      <c r="BZ79" s="15"/>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row>
    <row r="80" spans="1:108" ht="15">
      <c r="A80" s="68">
        <v>10</v>
      </c>
      <c r="B80" s="156" t="s">
        <v>275</v>
      </c>
      <c r="C80" s="157">
        <v>1</v>
      </c>
      <c r="D80" s="81"/>
      <c r="E80" s="25">
        <v>1</v>
      </c>
      <c r="F80" s="182"/>
      <c r="I80" s="178">
        <v>1</v>
      </c>
      <c r="T80" s="178">
        <v>1</v>
      </c>
      <c r="AF80" s="163"/>
      <c r="AG80" s="65"/>
      <c r="AH80" s="163"/>
      <c r="AI80" s="163"/>
      <c r="AJ80" s="26"/>
      <c r="AM80" s="26"/>
      <c r="AN80" s="26"/>
      <c r="AO80" s="26"/>
      <c r="AP80" s="26"/>
      <c r="AQ80" s="26"/>
      <c r="AR80" s="26"/>
      <c r="AS80" s="26"/>
      <c r="AT80" s="26"/>
      <c r="AU80" s="26"/>
      <c r="AV80" s="26"/>
      <c r="AW80" s="26"/>
      <c r="AX80" s="26"/>
      <c r="AY80" s="26"/>
      <c r="AZ80" s="26"/>
      <c r="BA80" s="26"/>
      <c r="BB80" s="26"/>
      <c r="BC80" s="26"/>
      <c r="BD80" s="26"/>
      <c r="BE80" s="26"/>
      <c r="BF80" s="26"/>
      <c r="BG80" s="27"/>
      <c r="BH80" s="27"/>
      <c r="BI80" s="27"/>
      <c r="BJ80" s="27"/>
      <c r="BK80" s="27"/>
      <c r="BL80" s="27"/>
      <c r="BM80" s="27"/>
      <c r="BN80" s="27"/>
      <c r="BO80" s="27"/>
      <c r="BP80" s="27"/>
      <c r="BQ80" s="27"/>
      <c r="BR80" s="27"/>
      <c r="BS80" s="27"/>
      <c r="BT80" s="27"/>
      <c r="BU80" s="27"/>
      <c r="BV80" s="27"/>
      <c r="BW80" s="27"/>
      <c r="BX80" s="15"/>
      <c r="BY80" s="15"/>
      <c r="BZ80" s="15"/>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row>
    <row r="81" spans="1:108" ht="15">
      <c r="A81" s="68">
        <v>11</v>
      </c>
      <c r="B81" s="156" t="s">
        <v>276</v>
      </c>
      <c r="C81" s="157">
        <v>1</v>
      </c>
      <c r="D81" s="81"/>
      <c r="E81" s="25">
        <v>1</v>
      </c>
      <c r="F81" s="182"/>
      <c r="T81" s="178">
        <v>1</v>
      </c>
      <c r="AF81" s="163"/>
      <c r="AG81" s="65"/>
      <c r="AH81" s="163"/>
      <c r="AI81" s="163"/>
      <c r="AJ81" s="26"/>
      <c r="AM81" s="26"/>
      <c r="AN81" s="26"/>
      <c r="AO81" s="26"/>
      <c r="AP81" s="26"/>
      <c r="AQ81" s="26"/>
      <c r="AR81" s="26"/>
      <c r="AS81" s="26"/>
      <c r="AT81" s="26"/>
      <c r="AU81" s="26"/>
      <c r="AV81" s="26"/>
      <c r="AW81" s="26"/>
      <c r="AX81" s="26"/>
      <c r="AY81" s="26"/>
      <c r="AZ81" s="26"/>
      <c r="BA81" s="26"/>
      <c r="BB81" s="26"/>
      <c r="BC81" s="26"/>
      <c r="BD81" s="26"/>
      <c r="BE81" s="26"/>
      <c r="BF81" s="26"/>
      <c r="BG81" s="27"/>
      <c r="BH81" s="27"/>
      <c r="BI81" s="27"/>
      <c r="BJ81" s="27"/>
      <c r="BK81" s="27"/>
      <c r="BL81" s="27"/>
      <c r="BM81" s="27"/>
      <c r="BN81" s="27"/>
      <c r="BO81" s="27"/>
      <c r="BP81" s="27"/>
      <c r="BQ81" s="27"/>
      <c r="BR81" s="27"/>
      <c r="BS81" s="27"/>
      <c r="BT81" s="27"/>
      <c r="BU81" s="27"/>
      <c r="BV81" s="27"/>
      <c r="BW81" s="27"/>
      <c r="BX81" s="15"/>
      <c r="BY81" s="15"/>
      <c r="BZ81" s="15"/>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row>
    <row r="82" spans="1:108" ht="15">
      <c r="A82" s="68">
        <v>12</v>
      </c>
      <c r="B82" s="156" t="s">
        <v>277</v>
      </c>
      <c r="C82" s="157"/>
      <c r="D82" s="81"/>
      <c r="E82" s="25">
        <v>1</v>
      </c>
      <c r="F82" s="182"/>
      <c r="I82" s="178">
        <v>0</v>
      </c>
      <c r="T82" s="178">
        <v>1</v>
      </c>
      <c r="AF82" s="163"/>
      <c r="AG82" s="65"/>
      <c r="AH82" s="163"/>
      <c r="AI82" s="163"/>
      <c r="AJ82" s="26"/>
      <c r="AM82" s="26"/>
      <c r="AN82" s="26"/>
      <c r="AO82" s="26"/>
      <c r="AP82" s="26"/>
      <c r="AQ82" s="26"/>
      <c r="AR82" s="26"/>
      <c r="AS82" s="26"/>
      <c r="AT82" s="26"/>
      <c r="AU82" s="26"/>
      <c r="AV82" s="26"/>
      <c r="AW82" s="26"/>
      <c r="AX82" s="26"/>
      <c r="AY82" s="26"/>
      <c r="AZ82" s="26"/>
      <c r="BA82" s="26"/>
      <c r="BB82" s="26"/>
      <c r="BC82" s="26"/>
      <c r="BD82" s="26"/>
      <c r="BE82" s="26"/>
      <c r="BF82" s="26"/>
      <c r="BG82" s="27"/>
      <c r="BH82" s="27"/>
      <c r="BI82" s="27"/>
      <c r="BJ82" s="27"/>
      <c r="BK82" s="27"/>
      <c r="BL82" s="27"/>
      <c r="BM82" s="27"/>
      <c r="BN82" s="27"/>
      <c r="BO82" s="27"/>
      <c r="BP82" s="27"/>
      <c r="BQ82" s="27"/>
      <c r="BR82" s="27"/>
      <c r="BS82" s="27"/>
      <c r="BT82" s="27"/>
      <c r="BU82" s="27"/>
      <c r="BV82" s="27"/>
      <c r="BW82" s="27"/>
      <c r="BX82" s="15"/>
      <c r="BY82" s="15"/>
      <c r="BZ82" s="15"/>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row>
    <row r="83" spans="1:108" ht="15">
      <c r="A83" s="68">
        <v>13</v>
      </c>
      <c r="B83" s="156" t="s">
        <v>69</v>
      </c>
      <c r="C83" s="157"/>
      <c r="D83" s="81"/>
      <c r="E83" s="25">
        <v>1</v>
      </c>
      <c r="F83" s="182"/>
      <c r="I83" s="178">
        <v>0.5</v>
      </c>
      <c r="T83" s="178">
        <v>1</v>
      </c>
      <c r="AF83" s="164"/>
      <c r="AG83" s="65"/>
      <c r="AH83" s="163"/>
      <c r="AI83" s="163"/>
      <c r="AJ83" s="26"/>
      <c r="AM83" s="26"/>
      <c r="AN83" s="26"/>
      <c r="AO83" s="26"/>
      <c r="AP83" s="26"/>
      <c r="AQ83" s="26"/>
      <c r="AR83" s="26"/>
      <c r="AS83" s="26"/>
      <c r="AT83" s="26"/>
      <c r="AU83" s="26"/>
      <c r="AV83" s="26"/>
      <c r="AW83" s="26"/>
      <c r="AX83" s="26"/>
      <c r="AY83" s="26"/>
      <c r="AZ83" s="26"/>
      <c r="BA83" s="26"/>
      <c r="BB83" s="26"/>
      <c r="BC83" s="26"/>
      <c r="BD83" s="26"/>
      <c r="BE83" s="26"/>
      <c r="BF83" s="26"/>
      <c r="BG83" s="27"/>
      <c r="BH83" s="27"/>
      <c r="BI83" s="27"/>
      <c r="BJ83" s="27"/>
      <c r="BK83" s="27"/>
      <c r="BL83" s="27"/>
      <c r="BM83" s="27"/>
      <c r="BN83" s="27"/>
      <c r="BO83" s="27"/>
      <c r="BP83" s="27"/>
      <c r="BQ83" s="27"/>
      <c r="BR83" s="27"/>
      <c r="BS83" s="27"/>
      <c r="BT83" s="27"/>
      <c r="BU83" s="27"/>
      <c r="BV83" s="27"/>
      <c r="BW83" s="27"/>
      <c r="BX83" s="15"/>
      <c r="BY83" s="15"/>
      <c r="BZ83" s="15"/>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row>
    <row r="84" spans="1:108" ht="15">
      <c r="A84" s="68">
        <v>14</v>
      </c>
      <c r="B84" s="156" t="s">
        <v>70</v>
      </c>
      <c r="C84" s="157">
        <v>1</v>
      </c>
      <c r="D84" s="81"/>
      <c r="E84" s="25">
        <v>1</v>
      </c>
      <c r="F84" s="182"/>
      <c r="I84" s="178">
        <v>1</v>
      </c>
      <c r="T84" s="178">
        <v>1</v>
      </c>
      <c r="AF84" s="163"/>
      <c r="AG84" s="65"/>
      <c r="AH84" s="163"/>
      <c r="AI84" s="163"/>
      <c r="AJ84" s="26"/>
      <c r="AM84" s="26"/>
      <c r="AN84" s="26"/>
      <c r="AO84" s="26"/>
      <c r="AP84" s="26"/>
      <c r="AQ84" s="26"/>
      <c r="AR84" s="26"/>
      <c r="AS84" s="26"/>
      <c r="AT84" s="26"/>
      <c r="AU84" s="26"/>
      <c r="AV84" s="26"/>
      <c r="AW84" s="26"/>
      <c r="AX84" s="26"/>
      <c r="AY84" s="26"/>
      <c r="AZ84" s="26"/>
      <c r="BA84" s="26"/>
      <c r="BB84" s="26"/>
      <c r="BC84" s="26"/>
      <c r="BD84" s="26"/>
      <c r="BE84" s="26"/>
      <c r="BF84" s="26"/>
      <c r="BG84" s="27"/>
      <c r="BH84" s="27"/>
      <c r="BI84" s="27"/>
      <c r="BJ84" s="27"/>
      <c r="BK84" s="27"/>
      <c r="BL84" s="27"/>
      <c r="BM84" s="27"/>
      <c r="BN84" s="27"/>
      <c r="BO84" s="27"/>
      <c r="BP84" s="27"/>
      <c r="BQ84" s="27"/>
      <c r="BR84" s="27"/>
      <c r="BS84" s="27"/>
      <c r="BT84" s="27"/>
      <c r="BU84" s="27"/>
      <c r="BV84" s="27"/>
      <c r="BW84" s="27"/>
      <c r="BX84" s="15"/>
      <c r="BY84" s="15"/>
      <c r="BZ84" s="15"/>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row>
    <row r="85" spans="1:108" ht="15">
      <c r="A85" s="68">
        <v>15</v>
      </c>
      <c r="B85" s="156" t="s">
        <v>278</v>
      </c>
      <c r="C85" s="157"/>
      <c r="D85" s="81"/>
      <c r="E85" s="25">
        <v>1</v>
      </c>
      <c r="F85" s="182"/>
      <c r="I85" s="178">
        <v>1</v>
      </c>
      <c r="T85" s="178">
        <v>1</v>
      </c>
      <c r="AF85" s="163"/>
      <c r="AG85" s="65"/>
      <c r="AH85" s="163"/>
      <c r="AI85" s="163"/>
      <c r="AJ85" s="26"/>
      <c r="AM85" s="26"/>
      <c r="AN85" s="26"/>
      <c r="AO85" s="26"/>
      <c r="AP85" s="26"/>
      <c r="AQ85" s="26"/>
      <c r="AR85" s="26"/>
      <c r="AS85" s="26"/>
      <c r="AT85" s="26"/>
      <c r="AU85" s="26"/>
      <c r="AV85" s="26"/>
      <c r="AW85" s="26"/>
      <c r="AX85" s="26"/>
      <c r="AY85" s="26"/>
      <c r="AZ85" s="26"/>
      <c r="BA85" s="26"/>
      <c r="BB85" s="26"/>
      <c r="BC85" s="26"/>
      <c r="BD85" s="26"/>
      <c r="BE85" s="26"/>
      <c r="BF85" s="26"/>
      <c r="BG85" s="27"/>
      <c r="BH85" s="27"/>
      <c r="BI85" s="27"/>
      <c r="BJ85" s="27"/>
      <c r="BK85" s="27"/>
      <c r="BL85" s="27"/>
      <c r="BM85" s="27"/>
      <c r="BN85" s="27"/>
      <c r="BO85" s="27"/>
      <c r="BP85" s="27"/>
      <c r="BQ85" s="27"/>
      <c r="BR85" s="27"/>
      <c r="BS85" s="27"/>
      <c r="BT85" s="27"/>
      <c r="BU85" s="27"/>
      <c r="BV85" s="27"/>
      <c r="BW85" s="27"/>
      <c r="BX85" s="15"/>
      <c r="BY85" s="15"/>
      <c r="BZ85" s="15"/>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row>
    <row r="86" spans="1:108" ht="15">
      <c r="A86" s="68">
        <v>16</v>
      </c>
      <c r="B86" s="156" t="s">
        <v>279</v>
      </c>
      <c r="C86" s="157">
        <v>2</v>
      </c>
      <c r="D86" s="81"/>
      <c r="E86" s="25">
        <v>1</v>
      </c>
      <c r="F86" s="182"/>
      <c r="I86" s="178">
        <v>1</v>
      </c>
      <c r="T86" s="178">
        <v>1</v>
      </c>
      <c r="AF86" s="163"/>
      <c r="AG86" s="65"/>
      <c r="AH86" s="163"/>
      <c r="AI86" s="163"/>
      <c r="AJ86" s="1"/>
      <c r="AK86" s="11"/>
      <c r="AL86" s="1"/>
      <c r="AM86" s="1"/>
      <c r="AN86" s="1"/>
      <c r="AO86" s="1"/>
      <c r="AP86" s="1"/>
      <c r="AQ86" s="1"/>
      <c r="AR86" s="1"/>
      <c r="AS86" s="1"/>
      <c r="AT86" s="1"/>
      <c r="AU86" s="1"/>
      <c r="AV86" s="1"/>
      <c r="AW86" s="1"/>
      <c r="AX86" s="1"/>
      <c r="AY86" s="1"/>
      <c r="AZ86" s="1"/>
      <c r="BA86" s="1"/>
      <c r="BB86" s="1"/>
      <c r="BC86" s="1"/>
      <c r="BD86" s="1"/>
      <c r="BE86" s="1"/>
      <c r="BF86" s="1"/>
      <c r="BG86" s="15"/>
      <c r="BH86" s="15"/>
      <c r="BI86" s="15"/>
      <c r="BJ86" s="15"/>
      <c r="BK86" s="15"/>
      <c r="BL86" s="15"/>
      <c r="BM86" s="15"/>
      <c r="BN86" s="15"/>
      <c r="BO86" s="15"/>
      <c r="BP86" s="15"/>
      <c r="BQ86" s="15"/>
      <c r="BR86" s="15"/>
      <c r="BS86" s="15"/>
      <c r="BT86" s="15"/>
      <c r="BU86" s="15"/>
      <c r="BV86" s="15"/>
      <c r="BW86" s="15"/>
      <c r="BX86" s="15"/>
      <c r="BY86" s="15"/>
      <c r="BZ86" s="15"/>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row>
    <row r="87" spans="1:108" ht="15">
      <c r="A87" s="68">
        <v>17</v>
      </c>
      <c r="B87" s="156" t="s">
        <v>280</v>
      </c>
      <c r="C87" s="157">
        <v>1</v>
      </c>
      <c r="D87" s="81"/>
      <c r="E87" s="25">
        <v>1</v>
      </c>
      <c r="F87" s="182"/>
      <c r="I87" s="178">
        <v>1</v>
      </c>
      <c r="T87" s="178">
        <v>1</v>
      </c>
      <c r="AF87" s="163"/>
      <c r="AG87" s="65"/>
      <c r="AH87" s="163"/>
      <c r="AI87" s="163"/>
      <c r="AJ87" s="1"/>
      <c r="AK87" s="11"/>
      <c r="AL87" s="1"/>
      <c r="AM87" s="1"/>
      <c r="AN87" s="1"/>
      <c r="AO87" s="1"/>
      <c r="AP87" s="1"/>
      <c r="AQ87" s="1"/>
      <c r="AR87" s="1"/>
      <c r="AS87" s="1"/>
      <c r="AT87" s="1"/>
      <c r="AU87" s="1"/>
      <c r="AV87" s="1"/>
      <c r="AW87" s="1"/>
      <c r="AX87" s="1"/>
      <c r="AY87" s="1"/>
      <c r="AZ87" s="1"/>
      <c r="BA87" s="1"/>
      <c r="BB87" s="1"/>
      <c r="BC87" s="1"/>
      <c r="BD87" s="1"/>
      <c r="BE87" s="1"/>
      <c r="BF87" s="1"/>
      <c r="BG87" s="15"/>
      <c r="BH87" s="15"/>
      <c r="BI87" s="15"/>
      <c r="BJ87" s="15"/>
      <c r="BK87" s="15"/>
      <c r="BL87" s="15"/>
      <c r="BM87" s="15"/>
      <c r="BN87" s="15"/>
      <c r="BO87" s="15"/>
      <c r="BP87" s="15"/>
      <c r="BQ87" s="15"/>
      <c r="BR87" s="15"/>
      <c r="BS87" s="15"/>
      <c r="BT87" s="15"/>
      <c r="BU87" s="15"/>
      <c r="BV87" s="15"/>
      <c r="BW87" s="15"/>
      <c r="BX87" s="15"/>
      <c r="BY87" s="15"/>
      <c r="BZ87" s="15"/>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row>
    <row r="88" spans="1:108" ht="15">
      <c r="A88" s="68">
        <v>18</v>
      </c>
      <c r="B88" s="156" t="s">
        <v>281</v>
      </c>
      <c r="C88" s="157"/>
      <c r="D88" s="81"/>
      <c r="E88" s="25">
        <v>1</v>
      </c>
      <c r="F88" s="182"/>
      <c r="I88" s="178">
        <v>1</v>
      </c>
      <c r="T88" s="178">
        <v>1</v>
      </c>
      <c r="AF88" s="163"/>
      <c r="AG88" s="65"/>
      <c r="AH88" s="163"/>
      <c r="AI88" s="163"/>
      <c r="AJ88" s="1"/>
      <c r="AK88" s="11"/>
      <c r="AL88" s="1"/>
      <c r="AM88" s="1"/>
      <c r="AN88" s="1"/>
      <c r="AO88" s="1"/>
      <c r="AP88" s="1"/>
      <c r="AQ88" s="1"/>
      <c r="AR88" s="1"/>
      <c r="AS88" s="1"/>
      <c r="AT88" s="1"/>
      <c r="AU88" s="1"/>
      <c r="AV88" s="1"/>
      <c r="AW88" s="1"/>
      <c r="AX88" s="1"/>
      <c r="AY88" s="1"/>
      <c r="AZ88" s="1"/>
      <c r="BA88" s="1"/>
      <c r="BB88" s="1"/>
      <c r="BC88" s="1"/>
      <c r="BD88" s="1"/>
      <c r="BE88" s="1"/>
      <c r="BF88" s="1"/>
      <c r="BG88" s="15"/>
      <c r="BH88" s="15"/>
      <c r="BI88" s="15"/>
      <c r="BJ88" s="15"/>
      <c r="BK88" s="15"/>
      <c r="BL88" s="15"/>
      <c r="BM88" s="15"/>
      <c r="BN88" s="15"/>
      <c r="BO88" s="15"/>
      <c r="BP88" s="15"/>
      <c r="BQ88" s="15"/>
      <c r="BR88" s="15"/>
      <c r="BS88" s="15"/>
      <c r="BT88" s="15"/>
      <c r="BU88" s="15"/>
      <c r="BV88" s="15"/>
      <c r="BW88" s="15"/>
      <c r="BX88" s="15"/>
      <c r="BY88" s="15"/>
      <c r="BZ88" s="15"/>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row>
    <row r="89" spans="1:108" ht="15">
      <c r="A89" s="68">
        <v>19</v>
      </c>
      <c r="B89" s="156" t="s">
        <v>282</v>
      </c>
      <c r="C89" s="157">
        <v>1</v>
      </c>
      <c r="D89" s="81" t="s">
        <v>149</v>
      </c>
      <c r="E89" s="25">
        <v>1</v>
      </c>
      <c r="F89" s="182"/>
      <c r="T89" s="178">
        <v>1</v>
      </c>
      <c r="AF89" s="163"/>
      <c r="AG89" s="65"/>
      <c r="AH89" s="163"/>
      <c r="AI89" s="163"/>
      <c r="AJ89" s="1"/>
      <c r="AK89" s="11"/>
      <c r="AL89" s="1"/>
      <c r="AM89" s="1"/>
      <c r="AN89" s="1"/>
      <c r="AO89" s="1"/>
      <c r="AP89" s="1"/>
      <c r="AQ89" s="1"/>
      <c r="AR89" s="1"/>
      <c r="AS89" s="1"/>
      <c r="AT89" s="1"/>
      <c r="AU89" s="1"/>
      <c r="AV89" s="1"/>
      <c r="AW89" s="1"/>
      <c r="AX89" s="1"/>
      <c r="AY89" s="1"/>
      <c r="AZ89" s="1"/>
      <c r="BA89" s="1"/>
      <c r="BB89" s="1"/>
      <c r="BC89" s="1"/>
      <c r="BD89" s="1"/>
      <c r="BE89" s="1"/>
      <c r="BF89" s="1"/>
      <c r="BG89" s="15"/>
      <c r="BH89" s="15"/>
      <c r="BI89" s="15"/>
      <c r="BJ89" s="15"/>
      <c r="BK89" s="15"/>
      <c r="BL89" s="15"/>
      <c r="BM89" s="15"/>
      <c r="BN89" s="15"/>
      <c r="BO89" s="15"/>
      <c r="BP89" s="15"/>
      <c r="BQ89" s="15"/>
      <c r="BR89" s="15"/>
      <c r="BS89" s="15"/>
      <c r="BT89" s="15"/>
      <c r="BU89" s="15"/>
      <c r="BV89" s="15"/>
      <c r="BW89" s="15"/>
      <c r="BX89" s="15"/>
      <c r="BY89" s="15"/>
      <c r="BZ89" s="15"/>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row>
    <row r="90" spans="1:108" ht="15">
      <c r="A90" s="68">
        <v>20</v>
      </c>
      <c r="B90" s="156" t="s">
        <v>119</v>
      </c>
      <c r="C90" s="157"/>
      <c r="D90" s="81"/>
      <c r="E90" s="25">
        <v>1</v>
      </c>
      <c r="F90" s="182"/>
      <c r="I90" s="178">
        <v>1</v>
      </c>
      <c r="T90" s="178">
        <v>1</v>
      </c>
      <c r="AF90" s="163"/>
      <c r="AG90" s="65"/>
      <c r="AH90" s="163"/>
      <c r="AI90" s="163"/>
      <c r="AJ90" s="1"/>
      <c r="AK90" s="11"/>
      <c r="AL90" s="1"/>
      <c r="AM90" s="1"/>
      <c r="AN90" s="1"/>
      <c r="AO90" s="1"/>
      <c r="AP90" s="1"/>
      <c r="AQ90" s="1"/>
      <c r="AR90" s="1"/>
      <c r="AS90" s="1"/>
      <c r="AT90" s="1"/>
      <c r="AU90" s="1"/>
      <c r="AV90" s="1"/>
      <c r="AW90" s="1"/>
      <c r="AX90" s="1"/>
      <c r="AY90" s="1"/>
      <c r="AZ90" s="1"/>
      <c r="BA90" s="1"/>
      <c r="BB90" s="1"/>
      <c r="BC90" s="1"/>
      <c r="BD90" s="1"/>
      <c r="BE90" s="1"/>
      <c r="BF90" s="1"/>
      <c r="BG90" s="15"/>
      <c r="BH90" s="15"/>
      <c r="BI90" s="15"/>
      <c r="BJ90" s="15"/>
      <c r="BK90" s="15"/>
      <c r="BL90" s="15"/>
      <c r="BM90" s="15"/>
      <c r="BN90" s="15"/>
      <c r="BO90" s="15"/>
      <c r="BP90" s="15"/>
      <c r="BQ90" s="15"/>
      <c r="BR90" s="15"/>
      <c r="BS90" s="15"/>
      <c r="BT90" s="15"/>
      <c r="BU90" s="15"/>
      <c r="BV90" s="15"/>
      <c r="BW90" s="15"/>
      <c r="BX90" s="15"/>
      <c r="BY90" s="15"/>
      <c r="BZ90" s="15"/>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row>
    <row r="91" spans="1:108" ht="15">
      <c r="A91" s="68">
        <v>21</v>
      </c>
      <c r="B91" s="156" t="s">
        <v>283</v>
      </c>
      <c r="C91" s="157"/>
      <c r="D91" s="81"/>
      <c r="E91" s="25">
        <v>1</v>
      </c>
      <c r="F91" s="182"/>
      <c r="I91" s="178">
        <v>0</v>
      </c>
      <c r="T91" s="178">
        <v>1</v>
      </c>
      <c r="AF91" s="163"/>
      <c r="AG91" s="65"/>
      <c r="AH91" s="163"/>
      <c r="AI91" s="163"/>
      <c r="AJ91" s="1"/>
      <c r="AK91" s="11"/>
      <c r="AL91" s="1"/>
      <c r="AM91" s="1"/>
      <c r="AN91" s="1"/>
      <c r="AO91" s="1"/>
      <c r="AP91" s="1"/>
      <c r="AQ91" s="1"/>
      <c r="AR91" s="1"/>
      <c r="AS91" s="1"/>
      <c r="AT91" s="1"/>
      <c r="AU91" s="1"/>
      <c r="AV91" s="1"/>
      <c r="AW91" s="1"/>
      <c r="AX91" s="1"/>
      <c r="AY91" s="1"/>
      <c r="AZ91" s="1"/>
      <c r="BA91" s="1"/>
      <c r="BB91" s="1"/>
      <c r="BC91" s="1"/>
      <c r="BD91" s="1"/>
      <c r="BE91" s="1"/>
      <c r="BF91" s="1"/>
      <c r="BG91" s="15"/>
      <c r="BH91" s="15"/>
      <c r="BI91" s="15"/>
      <c r="BJ91" s="15"/>
      <c r="BK91" s="15"/>
      <c r="BL91" s="15"/>
      <c r="BM91" s="15"/>
      <c r="BN91" s="15"/>
      <c r="BO91" s="15"/>
      <c r="BP91" s="15"/>
      <c r="BQ91" s="15"/>
      <c r="BR91" s="15"/>
      <c r="BS91" s="15"/>
      <c r="BT91" s="15"/>
      <c r="BU91" s="15"/>
      <c r="BV91" s="15"/>
      <c r="BW91" s="15"/>
      <c r="BX91" s="15"/>
      <c r="BY91" s="15"/>
      <c r="BZ91" s="15"/>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row>
    <row r="92" spans="1:108" ht="15">
      <c r="A92" s="68">
        <v>22</v>
      </c>
      <c r="B92" s="156" t="s">
        <v>284</v>
      </c>
      <c r="C92" s="157"/>
      <c r="D92" s="81"/>
      <c r="E92" s="25">
        <v>1</v>
      </c>
      <c r="F92" s="182"/>
      <c r="I92" s="178">
        <v>0</v>
      </c>
      <c r="T92" s="178">
        <v>1</v>
      </c>
      <c r="AF92" s="163"/>
      <c r="AG92" s="65"/>
      <c r="AH92" s="163"/>
      <c r="AI92" s="163"/>
      <c r="AJ92" s="1"/>
      <c r="AK92" s="11"/>
      <c r="AL92" s="1"/>
      <c r="AM92" s="1"/>
      <c r="AN92" s="1"/>
      <c r="AO92" s="1"/>
      <c r="AP92" s="1"/>
      <c r="AQ92" s="1"/>
      <c r="AR92" s="1"/>
      <c r="AS92" s="1"/>
      <c r="AT92" s="1"/>
      <c r="AU92" s="1"/>
      <c r="AV92" s="1"/>
      <c r="AW92" s="1"/>
      <c r="AX92" s="1"/>
      <c r="AY92" s="1"/>
      <c r="AZ92" s="1"/>
      <c r="BA92" s="1"/>
      <c r="BB92" s="1"/>
      <c r="BC92" s="1"/>
      <c r="BD92" s="1"/>
      <c r="BE92" s="1"/>
      <c r="BF92" s="1"/>
      <c r="BG92" s="15"/>
      <c r="BH92" s="15"/>
      <c r="BI92" s="15"/>
      <c r="BJ92" s="15"/>
      <c r="BK92" s="15"/>
      <c r="BL92" s="15"/>
      <c r="BM92" s="15"/>
      <c r="BN92" s="15"/>
      <c r="BO92" s="15"/>
      <c r="BP92" s="15"/>
      <c r="BQ92" s="15"/>
      <c r="BR92" s="15"/>
      <c r="BS92" s="15"/>
      <c r="BT92" s="15"/>
      <c r="BU92" s="15"/>
      <c r="BV92" s="15"/>
      <c r="BW92" s="15"/>
      <c r="BX92" s="15"/>
      <c r="BY92" s="15"/>
      <c r="BZ92" s="15"/>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row>
    <row r="93" spans="1:108" ht="15">
      <c r="A93" s="68">
        <v>23</v>
      </c>
      <c r="B93" s="156" t="s">
        <v>285</v>
      </c>
      <c r="C93" s="157"/>
      <c r="D93" s="81"/>
      <c r="E93" s="25">
        <v>1</v>
      </c>
      <c r="F93" s="182"/>
      <c r="I93" s="178">
        <v>1</v>
      </c>
      <c r="T93" s="178">
        <v>1</v>
      </c>
      <c r="AF93" s="60"/>
      <c r="AG93" s="65"/>
      <c r="AH93" s="14"/>
      <c r="AI93" s="1"/>
      <c r="AJ93" s="1"/>
      <c r="AK93" s="11"/>
      <c r="AL93" s="1"/>
      <c r="AM93" s="1"/>
      <c r="AN93" s="1"/>
      <c r="AO93" s="1"/>
      <c r="AP93" s="1"/>
      <c r="AQ93" s="1"/>
      <c r="AR93" s="1"/>
      <c r="AS93" s="1"/>
      <c r="AT93" s="1"/>
      <c r="AU93" s="1"/>
      <c r="AV93" s="1"/>
      <c r="AW93" s="1"/>
      <c r="AX93" s="1"/>
      <c r="AY93" s="1"/>
      <c r="AZ93" s="1"/>
      <c r="BA93" s="1"/>
      <c r="BB93" s="1"/>
      <c r="BC93" s="1"/>
      <c r="BD93" s="1"/>
      <c r="BE93" s="1"/>
      <c r="BF93" s="1"/>
      <c r="BG93" s="15"/>
      <c r="BH93" s="15"/>
      <c r="BI93" s="15"/>
      <c r="BJ93" s="15"/>
      <c r="BK93" s="15"/>
      <c r="BL93" s="15"/>
      <c r="BM93" s="15"/>
      <c r="BN93" s="15"/>
      <c r="BO93" s="15"/>
      <c r="BP93" s="15"/>
      <c r="BQ93" s="15"/>
      <c r="BR93" s="15"/>
      <c r="BS93" s="15"/>
      <c r="BT93" s="15"/>
      <c r="BU93" s="15"/>
      <c r="BV93" s="15"/>
      <c r="BW93" s="15"/>
      <c r="BX93" s="15"/>
      <c r="BY93" s="15"/>
      <c r="BZ93" s="15"/>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row>
    <row r="94" spans="1:108" ht="15">
      <c r="A94" s="68">
        <v>24</v>
      </c>
      <c r="B94" s="156" t="s">
        <v>286</v>
      </c>
      <c r="C94" s="157"/>
      <c r="D94" s="81"/>
      <c r="E94" s="25">
        <v>1</v>
      </c>
      <c r="F94" s="182"/>
      <c r="I94" s="178">
        <v>1</v>
      </c>
      <c r="T94" s="178">
        <v>1</v>
      </c>
      <c r="AF94" s="60"/>
      <c r="AG94" s="65"/>
      <c r="AH94" s="14"/>
      <c r="AI94" s="1"/>
      <c r="AJ94" s="1"/>
      <c r="AK94" s="11"/>
      <c r="AL94" s="1"/>
      <c r="AM94" s="1"/>
      <c r="AN94" s="1"/>
      <c r="AO94" s="1"/>
      <c r="AP94" s="1"/>
      <c r="AQ94" s="1"/>
      <c r="AR94" s="1"/>
      <c r="AS94" s="1"/>
      <c r="AT94" s="1"/>
      <c r="AU94" s="1"/>
      <c r="AV94" s="1"/>
      <c r="AW94" s="1"/>
      <c r="AX94" s="1"/>
      <c r="AY94" s="1"/>
      <c r="AZ94" s="1"/>
      <c r="BA94" s="1"/>
      <c r="BB94" s="1"/>
      <c r="BC94" s="1"/>
      <c r="BD94" s="1"/>
      <c r="BE94" s="1"/>
      <c r="BF94" s="1"/>
      <c r="BG94" s="15"/>
      <c r="BH94" s="15"/>
      <c r="BI94" s="15"/>
      <c r="BJ94" s="15"/>
      <c r="BK94" s="15"/>
      <c r="BL94" s="15"/>
      <c r="BM94" s="15"/>
      <c r="BN94" s="15"/>
      <c r="BO94" s="15"/>
      <c r="BP94" s="15"/>
      <c r="BQ94" s="15"/>
      <c r="BR94" s="15"/>
      <c r="BS94" s="15"/>
      <c r="BT94" s="15"/>
      <c r="BU94" s="15"/>
      <c r="BV94" s="15"/>
      <c r="BW94" s="15"/>
      <c r="BX94" s="15"/>
      <c r="BY94" s="15"/>
      <c r="BZ94" s="15"/>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row>
    <row r="95" spans="1:108" ht="15">
      <c r="A95" s="68">
        <v>25</v>
      </c>
      <c r="B95" s="156" t="s">
        <v>287</v>
      </c>
      <c r="C95" s="157">
        <v>1</v>
      </c>
      <c r="D95" s="81"/>
      <c r="E95" s="25">
        <v>1</v>
      </c>
      <c r="F95" s="182"/>
      <c r="G95" s="178">
        <v>1</v>
      </c>
      <c r="T95" s="178">
        <v>1</v>
      </c>
      <c r="AF95" s="60"/>
      <c r="AG95" s="65"/>
      <c r="AH95" s="14"/>
      <c r="AI95" s="1"/>
      <c r="AJ95" s="1"/>
      <c r="AK95" s="11"/>
      <c r="AL95" s="1"/>
      <c r="AM95" s="1"/>
      <c r="AN95" s="1"/>
      <c r="AO95" s="1"/>
      <c r="AP95" s="1"/>
      <c r="AQ95" s="1"/>
      <c r="AR95" s="1"/>
      <c r="AS95" s="1"/>
      <c r="AT95" s="1"/>
      <c r="AU95" s="1"/>
      <c r="AV95" s="1"/>
      <c r="AW95" s="1"/>
      <c r="AX95" s="1"/>
      <c r="AY95" s="1"/>
      <c r="AZ95" s="1"/>
      <c r="BA95" s="1"/>
      <c r="BB95" s="1"/>
      <c r="BC95" s="1"/>
      <c r="BD95" s="1"/>
      <c r="BE95" s="1"/>
      <c r="BF95" s="1"/>
      <c r="BG95" s="15"/>
      <c r="BH95" s="15"/>
      <c r="BI95" s="15"/>
      <c r="BJ95" s="15"/>
      <c r="BK95" s="15"/>
      <c r="BL95" s="15"/>
      <c r="BM95" s="15"/>
      <c r="BN95" s="15"/>
      <c r="BO95" s="15"/>
      <c r="BP95" s="15"/>
      <c r="BQ95" s="15"/>
      <c r="BR95" s="15"/>
      <c r="BS95" s="15"/>
      <c r="BT95" s="15"/>
      <c r="BU95" s="15"/>
      <c r="BV95" s="15"/>
      <c r="BW95" s="15"/>
      <c r="BX95" s="15"/>
      <c r="BY95" s="15"/>
      <c r="BZ95" s="15"/>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row>
    <row r="96" spans="1:108" ht="15">
      <c r="A96" s="68">
        <v>27</v>
      </c>
      <c r="B96" s="156" t="s">
        <v>288</v>
      </c>
      <c r="C96" s="157"/>
      <c r="D96" s="81"/>
      <c r="E96" s="25">
        <v>1</v>
      </c>
      <c r="F96" s="182"/>
      <c r="T96" s="178">
        <v>1</v>
      </c>
      <c r="AF96" s="60"/>
      <c r="AG96" s="65"/>
      <c r="AH96" s="14"/>
      <c r="AI96" s="1"/>
      <c r="AJ96" s="1"/>
      <c r="AK96" s="11"/>
      <c r="AL96" s="1"/>
      <c r="AM96" s="1"/>
      <c r="AN96" s="1"/>
      <c r="AO96" s="1"/>
      <c r="AP96" s="1"/>
      <c r="AQ96" s="1"/>
      <c r="AR96" s="1"/>
      <c r="AS96" s="1"/>
      <c r="AT96" s="1"/>
      <c r="AU96" s="1"/>
      <c r="AV96" s="1"/>
      <c r="AW96" s="1"/>
      <c r="AX96" s="1"/>
      <c r="AY96" s="1"/>
      <c r="AZ96" s="1"/>
      <c r="BA96" s="1"/>
      <c r="BB96" s="1"/>
      <c r="BC96" s="1"/>
      <c r="BD96" s="1"/>
      <c r="BE96" s="1"/>
      <c r="BF96" s="1"/>
      <c r="BG96" s="15"/>
      <c r="BH96" s="15"/>
      <c r="BI96" s="15"/>
      <c r="BJ96" s="15"/>
      <c r="BK96" s="15"/>
      <c r="BL96" s="15"/>
      <c r="BM96" s="15"/>
      <c r="BN96" s="15"/>
      <c r="BO96" s="15"/>
      <c r="BP96" s="15"/>
      <c r="BQ96" s="15"/>
      <c r="BR96" s="15"/>
      <c r="BS96" s="15"/>
      <c r="BT96" s="15"/>
      <c r="BU96" s="15"/>
      <c r="BV96" s="15"/>
      <c r="BW96" s="15"/>
      <c r="BX96" s="15"/>
      <c r="BY96" s="15"/>
      <c r="BZ96" s="15"/>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row>
    <row r="97" spans="1:108" ht="15">
      <c r="A97" s="68">
        <v>28</v>
      </c>
      <c r="B97" s="156" t="s">
        <v>289</v>
      </c>
      <c r="C97" s="157"/>
      <c r="D97" s="81"/>
      <c r="E97" s="25">
        <v>1</v>
      </c>
      <c r="F97" s="182"/>
      <c r="I97" s="178">
        <v>1</v>
      </c>
      <c r="T97" s="178">
        <v>1</v>
      </c>
      <c r="AF97" s="60"/>
      <c r="AG97" s="65"/>
      <c r="AH97" s="14"/>
      <c r="AI97" s="1"/>
      <c r="AJ97" s="1"/>
      <c r="AK97" s="11"/>
      <c r="AL97" s="1"/>
      <c r="AM97" s="1"/>
      <c r="AN97" s="1"/>
      <c r="AO97" s="1"/>
      <c r="AP97" s="1"/>
      <c r="AQ97" s="1"/>
      <c r="AR97" s="1"/>
      <c r="AS97" s="1"/>
      <c r="AT97" s="1"/>
      <c r="AU97" s="1"/>
      <c r="AV97" s="1"/>
      <c r="AW97" s="1"/>
      <c r="AX97" s="1"/>
      <c r="AY97" s="1"/>
      <c r="AZ97" s="1"/>
      <c r="BA97" s="1"/>
      <c r="BB97" s="1"/>
      <c r="BC97" s="1"/>
      <c r="BD97" s="1"/>
      <c r="BE97" s="1"/>
      <c r="BF97" s="1"/>
      <c r="BG97" s="15"/>
      <c r="BH97" s="15"/>
      <c r="BI97" s="15"/>
      <c r="BJ97" s="15"/>
      <c r="BK97" s="15"/>
      <c r="BL97" s="15"/>
      <c r="BM97" s="15"/>
      <c r="BN97" s="15"/>
      <c r="BO97" s="15"/>
      <c r="BP97" s="15"/>
      <c r="BQ97" s="15"/>
      <c r="BR97" s="15"/>
      <c r="BS97" s="15"/>
      <c r="BT97" s="15"/>
      <c r="BU97" s="15"/>
      <c r="BV97" s="15"/>
      <c r="BW97" s="15"/>
      <c r="BX97" s="15"/>
      <c r="BY97" s="15"/>
      <c r="BZ97" s="15"/>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row>
    <row r="98" spans="1:108" ht="15">
      <c r="A98" s="68">
        <v>29</v>
      </c>
      <c r="B98" s="156" t="s">
        <v>120</v>
      </c>
      <c r="C98" s="157"/>
      <c r="D98" s="81"/>
      <c r="E98" s="25">
        <v>1</v>
      </c>
      <c r="F98" s="182"/>
      <c r="I98" s="178">
        <v>0.5</v>
      </c>
      <c r="N98" s="178">
        <v>1</v>
      </c>
      <c r="T98" s="178">
        <v>1</v>
      </c>
      <c r="AF98" s="60"/>
      <c r="AG98" s="65"/>
      <c r="AH98" s="14"/>
      <c r="AI98" s="1"/>
      <c r="AJ98" s="1"/>
      <c r="AK98" s="11"/>
      <c r="AL98" s="1"/>
      <c r="AM98" s="1"/>
      <c r="AN98" s="1"/>
      <c r="AO98" s="1"/>
      <c r="AP98" s="1"/>
      <c r="AQ98" s="1"/>
      <c r="AR98" s="1"/>
      <c r="AS98" s="1"/>
      <c r="AT98" s="1"/>
      <c r="AU98" s="1"/>
      <c r="AV98" s="1"/>
      <c r="AW98" s="1"/>
      <c r="AX98" s="1"/>
      <c r="AY98" s="1"/>
      <c r="AZ98" s="1"/>
      <c r="BA98" s="1"/>
      <c r="BB98" s="1"/>
      <c r="BC98" s="1"/>
      <c r="BD98" s="1"/>
      <c r="BE98" s="1"/>
      <c r="BF98" s="1"/>
      <c r="BG98" s="15"/>
      <c r="BH98" s="15"/>
      <c r="BI98" s="15"/>
      <c r="BJ98" s="15"/>
      <c r="BK98" s="15"/>
      <c r="BL98" s="15"/>
      <c r="BM98" s="15"/>
      <c r="BN98" s="15"/>
      <c r="BO98" s="15"/>
      <c r="BP98" s="15"/>
      <c r="BQ98" s="15"/>
      <c r="BR98" s="15"/>
      <c r="BS98" s="15"/>
      <c r="BT98" s="15"/>
      <c r="BU98" s="15"/>
      <c r="BV98" s="15"/>
      <c r="BW98" s="15"/>
      <c r="BX98" s="15"/>
      <c r="BY98" s="15"/>
      <c r="BZ98" s="15"/>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row>
    <row r="99" spans="1:108" ht="15">
      <c r="A99" s="68">
        <v>30</v>
      </c>
      <c r="B99" s="156" t="s">
        <v>290</v>
      </c>
      <c r="C99" s="157"/>
      <c r="D99" s="81"/>
      <c r="E99" s="25">
        <v>1</v>
      </c>
      <c r="F99" s="182"/>
      <c r="I99" s="178">
        <v>0</v>
      </c>
      <c r="T99" s="178">
        <v>1</v>
      </c>
      <c r="AF99" s="60"/>
      <c r="AG99" s="65"/>
      <c r="AH99" s="14"/>
      <c r="AI99" s="1"/>
      <c r="AJ99" s="1"/>
      <c r="AK99" s="11"/>
      <c r="AL99" s="1"/>
      <c r="AM99" s="1"/>
      <c r="AN99" s="1"/>
      <c r="AO99" s="1"/>
      <c r="AP99" s="1"/>
      <c r="AQ99" s="1"/>
      <c r="AR99" s="1"/>
      <c r="AS99" s="1"/>
      <c r="AT99" s="1"/>
      <c r="AU99" s="1"/>
      <c r="AV99" s="1"/>
      <c r="AW99" s="1"/>
      <c r="AX99" s="1"/>
      <c r="AY99" s="1"/>
      <c r="AZ99" s="1"/>
      <c r="BA99" s="1"/>
      <c r="BB99" s="1"/>
      <c r="BC99" s="1"/>
      <c r="BD99" s="1"/>
      <c r="BE99" s="1"/>
      <c r="BF99" s="1"/>
      <c r="BG99" s="15"/>
      <c r="BH99" s="15"/>
      <c r="BI99" s="15"/>
      <c r="BJ99" s="15"/>
      <c r="BK99" s="15"/>
      <c r="BL99" s="15"/>
      <c r="BM99" s="15"/>
      <c r="BN99" s="15"/>
      <c r="BO99" s="15"/>
      <c r="BP99" s="15"/>
      <c r="BQ99" s="15"/>
      <c r="BR99" s="15"/>
      <c r="BS99" s="15"/>
      <c r="BT99" s="15"/>
      <c r="BU99" s="15"/>
      <c r="BV99" s="15"/>
      <c r="BW99" s="15"/>
      <c r="BX99" s="15"/>
      <c r="BY99" s="15"/>
      <c r="BZ99" s="15"/>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row>
    <row r="100" spans="1:108" ht="15">
      <c r="A100" s="68">
        <v>31</v>
      </c>
      <c r="B100" s="156" t="s">
        <v>511</v>
      </c>
      <c r="C100" s="157"/>
      <c r="D100" s="81"/>
      <c r="E100" s="25">
        <v>1</v>
      </c>
      <c r="F100" s="182"/>
      <c r="I100" s="178">
        <v>0</v>
      </c>
      <c r="T100" s="178">
        <v>1</v>
      </c>
      <c r="AF100" s="60"/>
      <c r="AG100" s="65"/>
      <c r="AH100" s="14"/>
      <c r="AI100" s="1"/>
      <c r="AJ100" s="1"/>
      <c r="AK100" s="11"/>
      <c r="AL100" s="1"/>
      <c r="AM100" s="1"/>
      <c r="AN100" s="1"/>
      <c r="AO100" s="1"/>
      <c r="AP100" s="1"/>
      <c r="AQ100" s="1"/>
      <c r="AR100" s="1"/>
      <c r="AS100" s="1"/>
      <c r="AT100" s="1"/>
      <c r="AU100" s="1"/>
      <c r="AV100" s="1"/>
      <c r="AW100" s="1"/>
      <c r="AX100" s="1"/>
      <c r="AY100" s="1"/>
      <c r="AZ100" s="1"/>
      <c r="BA100" s="1"/>
      <c r="BB100" s="1"/>
      <c r="BC100" s="1"/>
      <c r="BD100" s="1"/>
      <c r="BE100" s="1"/>
      <c r="BF100" s="1"/>
      <c r="BG100" s="15"/>
      <c r="BH100" s="15"/>
      <c r="BI100" s="15"/>
      <c r="BJ100" s="15"/>
      <c r="BK100" s="15"/>
      <c r="BL100" s="15"/>
      <c r="BM100" s="15"/>
      <c r="BN100" s="15"/>
      <c r="BO100" s="15"/>
      <c r="BP100" s="15"/>
      <c r="BQ100" s="15"/>
      <c r="BR100" s="15"/>
      <c r="BS100" s="15"/>
      <c r="BT100" s="15"/>
      <c r="BU100" s="15"/>
      <c r="BV100" s="15"/>
      <c r="BW100" s="15"/>
      <c r="BX100" s="15"/>
      <c r="BY100" s="15"/>
      <c r="BZ100" s="15"/>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row>
    <row r="101" spans="1:108" ht="15">
      <c r="A101" s="68">
        <v>32</v>
      </c>
      <c r="B101" s="156" t="s">
        <v>291</v>
      </c>
      <c r="C101" s="157"/>
      <c r="D101" s="81"/>
      <c r="E101" s="25">
        <v>1</v>
      </c>
      <c r="F101" s="182"/>
      <c r="I101" s="178">
        <v>0</v>
      </c>
      <c r="T101" s="178">
        <v>1</v>
      </c>
      <c r="AF101" s="60"/>
      <c r="AG101" s="65"/>
      <c r="AH101" s="14"/>
      <c r="AI101" s="1"/>
      <c r="AJ101" s="1"/>
      <c r="AK101" s="11"/>
      <c r="AL101" s="1"/>
      <c r="AM101" s="1"/>
      <c r="AN101" s="1"/>
      <c r="AO101" s="1"/>
      <c r="AP101" s="1"/>
      <c r="AQ101" s="1"/>
      <c r="AR101" s="1"/>
      <c r="AS101" s="1"/>
      <c r="AT101" s="1"/>
      <c r="AU101" s="1"/>
      <c r="AV101" s="1"/>
      <c r="AW101" s="1"/>
      <c r="AX101" s="1"/>
      <c r="AY101" s="1"/>
      <c r="AZ101" s="1"/>
      <c r="BA101" s="1"/>
      <c r="BB101" s="1"/>
      <c r="BC101" s="1"/>
      <c r="BD101" s="1"/>
      <c r="BE101" s="1"/>
      <c r="BF101" s="1"/>
      <c r="BG101" s="15"/>
      <c r="BH101" s="15"/>
      <c r="BI101" s="15"/>
      <c r="BJ101" s="15"/>
      <c r="BK101" s="15"/>
      <c r="BL101" s="15"/>
      <c r="BM101" s="15"/>
      <c r="BN101" s="15"/>
      <c r="BO101" s="15"/>
      <c r="BP101" s="15"/>
      <c r="BQ101" s="15"/>
      <c r="BR101" s="15"/>
      <c r="BS101" s="15"/>
      <c r="BT101" s="15"/>
      <c r="BU101" s="15"/>
      <c r="BV101" s="15"/>
      <c r="BW101" s="15"/>
      <c r="BX101" s="15"/>
      <c r="BY101" s="15"/>
      <c r="BZ101" s="15"/>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row>
    <row r="102" spans="1:108" ht="15">
      <c r="A102" s="68">
        <v>33</v>
      </c>
      <c r="B102" s="156" t="s">
        <v>292</v>
      </c>
      <c r="C102" s="157"/>
      <c r="D102" s="81"/>
      <c r="E102" s="25">
        <v>1</v>
      </c>
      <c r="F102" s="182"/>
      <c r="I102" s="178">
        <v>0</v>
      </c>
      <c r="T102" s="178">
        <v>1</v>
      </c>
      <c r="AF102" s="60"/>
      <c r="AG102" s="65"/>
      <c r="AH102" s="14"/>
      <c r="AI102" s="1"/>
      <c r="AJ102" s="1"/>
      <c r="AK102" s="11"/>
      <c r="AL102" s="1"/>
      <c r="AM102" s="1"/>
      <c r="AN102" s="1"/>
      <c r="AO102" s="1"/>
      <c r="AP102" s="1"/>
      <c r="AQ102" s="1"/>
      <c r="AR102" s="1"/>
      <c r="AS102" s="1"/>
      <c r="AT102" s="1"/>
      <c r="AU102" s="1"/>
      <c r="AV102" s="1"/>
      <c r="AW102" s="1"/>
      <c r="AX102" s="1"/>
      <c r="AY102" s="1"/>
      <c r="AZ102" s="1"/>
      <c r="BA102" s="1"/>
      <c r="BB102" s="1"/>
      <c r="BC102" s="1"/>
      <c r="BD102" s="1"/>
      <c r="BE102" s="1"/>
      <c r="BF102" s="1"/>
      <c r="BG102" s="15"/>
      <c r="BH102" s="15"/>
      <c r="BI102" s="15"/>
      <c r="BJ102" s="15"/>
      <c r="BK102" s="15"/>
      <c r="BL102" s="15"/>
      <c r="BM102" s="15"/>
      <c r="BN102" s="15"/>
      <c r="BO102" s="15"/>
      <c r="BP102" s="15"/>
      <c r="BQ102" s="15"/>
      <c r="BR102" s="15"/>
      <c r="BS102" s="15"/>
      <c r="BT102" s="15"/>
      <c r="BU102" s="15"/>
      <c r="BV102" s="15"/>
      <c r="BW102" s="15"/>
      <c r="BX102" s="15"/>
      <c r="BY102" s="15"/>
      <c r="BZ102" s="15"/>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row>
    <row r="103" spans="1:108" ht="15">
      <c r="A103" s="68">
        <v>34</v>
      </c>
      <c r="B103" s="156" t="s">
        <v>293</v>
      </c>
      <c r="C103" s="157"/>
      <c r="D103" s="81"/>
      <c r="E103" s="25">
        <v>1</v>
      </c>
      <c r="F103" s="182"/>
      <c r="I103" s="178">
        <v>0</v>
      </c>
      <c r="T103" s="178">
        <v>1</v>
      </c>
      <c r="AF103" s="60"/>
      <c r="AG103" s="65"/>
      <c r="AH103" s="14"/>
      <c r="AI103" s="1"/>
      <c r="AJ103" s="1"/>
      <c r="AK103" s="11"/>
      <c r="AL103" s="1"/>
      <c r="AM103" s="1"/>
      <c r="AN103" s="1"/>
      <c r="AO103" s="1"/>
      <c r="AP103" s="1"/>
      <c r="AQ103" s="1"/>
      <c r="AR103" s="1"/>
      <c r="AS103" s="1"/>
      <c r="AT103" s="1"/>
      <c r="AU103" s="1"/>
      <c r="AV103" s="1"/>
      <c r="AW103" s="1"/>
      <c r="AX103" s="1"/>
      <c r="AY103" s="1"/>
      <c r="AZ103" s="1"/>
      <c r="BA103" s="1"/>
      <c r="BB103" s="1"/>
      <c r="BC103" s="1"/>
      <c r="BD103" s="1"/>
      <c r="BE103" s="1"/>
      <c r="BF103" s="1"/>
      <c r="BG103" s="15"/>
      <c r="BH103" s="15"/>
      <c r="BI103" s="15"/>
      <c r="BJ103" s="15"/>
      <c r="BK103" s="15"/>
      <c r="BL103" s="15"/>
      <c r="BM103" s="15"/>
      <c r="BN103" s="15"/>
      <c r="BO103" s="15"/>
      <c r="BP103" s="15"/>
      <c r="BQ103" s="15"/>
      <c r="BR103" s="15"/>
      <c r="BS103" s="15"/>
      <c r="BT103" s="15"/>
      <c r="BU103" s="15"/>
      <c r="BV103" s="15"/>
      <c r="BW103" s="15"/>
      <c r="BX103" s="15"/>
      <c r="BY103" s="15"/>
      <c r="BZ103" s="15"/>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row>
    <row r="104" spans="1:108" ht="15">
      <c r="A104" s="68">
        <v>35</v>
      </c>
      <c r="B104" s="156" t="s">
        <v>294</v>
      </c>
      <c r="C104" s="157"/>
      <c r="D104" s="81"/>
      <c r="E104" s="25">
        <v>1</v>
      </c>
      <c r="F104" s="182"/>
      <c r="I104" s="178">
        <v>0</v>
      </c>
      <c r="T104" s="178">
        <v>1</v>
      </c>
      <c r="AF104" s="60"/>
      <c r="AG104" s="65"/>
      <c r="AH104" s="14"/>
      <c r="AI104" s="1"/>
      <c r="AJ104" s="1"/>
      <c r="AK104" s="11"/>
      <c r="AL104" s="1"/>
      <c r="AM104" s="1"/>
      <c r="AN104" s="1"/>
      <c r="AO104" s="1"/>
      <c r="AP104" s="1"/>
      <c r="AQ104" s="1"/>
      <c r="AR104" s="1"/>
      <c r="AS104" s="1"/>
      <c r="AT104" s="1"/>
      <c r="AU104" s="1"/>
      <c r="AV104" s="1"/>
      <c r="AW104" s="1"/>
      <c r="AX104" s="1"/>
      <c r="AY104" s="1"/>
      <c r="AZ104" s="1"/>
      <c r="BA104" s="1"/>
      <c r="BB104" s="1"/>
      <c r="BC104" s="1"/>
      <c r="BD104" s="1"/>
      <c r="BE104" s="1"/>
      <c r="BF104" s="1"/>
      <c r="BG104" s="15"/>
      <c r="BH104" s="15"/>
      <c r="BI104" s="15"/>
      <c r="BJ104" s="15"/>
      <c r="BK104" s="15"/>
      <c r="BL104" s="15"/>
      <c r="BM104" s="15"/>
      <c r="BN104" s="15"/>
      <c r="BO104" s="15"/>
      <c r="BP104" s="15"/>
      <c r="BQ104" s="15"/>
      <c r="BR104" s="15"/>
      <c r="BS104" s="15"/>
      <c r="BT104" s="15"/>
      <c r="BU104" s="15"/>
      <c r="BV104" s="15"/>
      <c r="BW104" s="15"/>
      <c r="BX104" s="15"/>
      <c r="BY104" s="15"/>
      <c r="BZ104" s="15"/>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row>
    <row r="105" spans="1:108" ht="15">
      <c r="A105" s="68">
        <v>36</v>
      </c>
      <c r="B105" s="156" t="s">
        <v>295</v>
      </c>
      <c r="C105" s="157"/>
      <c r="D105" s="81"/>
      <c r="E105" s="25">
        <v>1</v>
      </c>
      <c r="F105" s="182"/>
      <c r="T105" s="178">
        <v>1</v>
      </c>
      <c r="AF105" s="60"/>
      <c r="AG105" s="65"/>
      <c r="AH105" s="14"/>
      <c r="AI105" s="1"/>
      <c r="AJ105" s="1"/>
      <c r="AK105" s="11"/>
      <c r="AL105" s="1"/>
      <c r="AM105" s="1"/>
      <c r="AN105" s="1"/>
      <c r="AO105" s="1"/>
      <c r="AP105" s="1"/>
      <c r="AQ105" s="1"/>
      <c r="AR105" s="1"/>
      <c r="AS105" s="1"/>
      <c r="AT105" s="1"/>
      <c r="AU105" s="1"/>
      <c r="AV105" s="1"/>
      <c r="AW105" s="1"/>
      <c r="AX105" s="1"/>
      <c r="AY105" s="1"/>
      <c r="AZ105" s="1"/>
      <c r="BA105" s="1"/>
      <c r="BB105" s="1"/>
      <c r="BC105" s="1"/>
      <c r="BD105" s="1"/>
      <c r="BE105" s="1"/>
      <c r="BF105" s="1"/>
      <c r="BG105" s="15"/>
      <c r="BH105" s="15"/>
      <c r="BI105" s="15"/>
      <c r="BJ105" s="15"/>
      <c r="BK105" s="15"/>
      <c r="BL105" s="15"/>
      <c r="BM105" s="15"/>
      <c r="BN105" s="15"/>
      <c r="BO105" s="15"/>
      <c r="BP105" s="15"/>
      <c r="BQ105" s="15"/>
      <c r="BR105" s="15"/>
      <c r="BS105" s="15"/>
      <c r="BT105" s="15"/>
      <c r="BU105" s="15"/>
      <c r="BV105" s="15"/>
      <c r="BW105" s="15"/>
      <c r="BX105" s="15"/>
      <c r="BY105" s="15"/>
      <c r="BZ105" s="15"/>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row>
    <row r="106" spans="1:108" ht="15">
      <c r="A106" s="68">
        <v>37</v>
      </c>
      <c r="B106" s="156" t="s">
        <v>296</v>
      </c>
      <c r="C106" s="157"/>
      <c r="D106" s="81"/>
      <c r="E106" s="25">
        <v>1</v>
      </c>
      <c r="F106" s="182"/>
      <c r="I106" s="178">
        <v>1</v>
      </c>
      <c r="T106" s="178">
        <v>1</v>
      </c>
      <c r="AF106" s="60"/>
      <c r="AG106" s="65"/>
      <c r="AH106" s="14"/>
      <c r="AI106" s="1"/>
      <c r="AJ106" s="1"/>
      <c r="AK106" s="11"/>
      <c r="AL106" s="1"/>
      <c r="AM106" s="1"/>
      <c r="AN106" s="1"/>
      <c r="AO106" s="1"/>
      <c r="AP106" s="1"/>
      <c r="AQ106" s="1"/>
      <c r="AR106" s="1"/>
      <c r="AS106" s="1"/>
      <c r="AT106" s="1"/>
      <c r="AU106" s="1"/>
      <c r="AV106" s="1"/>
      <c r="AW106" s="1"/>
      <c r="AX106" s="1"/>
      <c r="AY106" s="1"/>
      <c r="AZ106" s="1"/>
      <c r="BA106" s="1"/>
      <c r="BB106" s="1"/>
      <c r="BC106" s="1"/>
      <c r="BD106" s="1"/>
      <c r="BE106" s="1"/>
      <c r="BF106" s="1"/>
      <c r="BG106" s="15"/>
      <c r="BH106" s="15"/>
      <c r="BI106" s="15"/>
      <c r="BJ106" s="15"/>
      <c r="BK106" s="15"/>
      <c r="BL106" s="15"/>
      <c r="BM106" s="15"/>
      <c r="BN106" s="15"/>
      <c r="BO106" s="15"/>
      <c r="BP106" s="15"/>
      <c r="BQ106" s="15"/>
      <c r="BR106" s="15"/>
      <c r="BS106" s="15"/>
      <c r="BT106" s="15"/>
      <c r="BU106" s="15"/>
      <c r="BV106" s="15"/>
      <c r="BW106" s="15"/>
      <c r="BX106" s="15"/>
      <c r="BY106" s="15"/>
      <c r="BZ106" s="15"/>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row>
    <row r="107" spans="1:108" ht="15">
      <c r="A107" s="68">
        <v>38</v>
      </c>
      <c r="B107" s="156" t="s">
        <v>210</v>
      </c>
      <c r="C107" s="157"/>
      <c r="D107" s="81"/>
      <c r="E107" s="25">
        <v>1</v>
      </c>
      <c r="F107" s="182"/>
      <c r="T107" s="178">
        <v>1</v>
      </c>
      <c r="AF107" s="60"/>
      <c r="AG107" s="65"/>
      <c r="AH107" s="14"/>
      <c r="AI107" s="1"/>
      <c r="AJ107" s="1"/>
      <c r="AK107" s="11"/>
      <c r="AL107" s="1"/>
      <c r="AM107" s="1"/>
      <c r="AN107" s="1"/>
      <c r="AO107" s="1"/>
      <c r="AP107" s="1"/>
      <c r="AQ107" s="1"/>
      <c r="AR107" s="1"/>
      <c r="AS107" s="1"/>
      <c r="AT107" s="1"/>
      <c r="AU107" s="1"/>
      <c r="AV107" s="1"/>
      <c r="AW107" s="1"/>
      <c r="AX107" s="1"/>
      <c r="AY107" s="1"/>
      <c r="AZ107" s="1"/>
      <c r="BA107" s="1"/>
      <c r="BB107" s="1"/>
      <c r="BC107" s="1"/>
      <c r="BD107" s="1"/>
      <c r="BE107" s="1"/>
      <c r="BF107" s="1"/>
      <c r="BG107" s="15"/>
      <c r="BH107" s="15"/>
      <c r="BI107" s="15"/>
      <c r="BJ107" s="15"/>
      <c r="BK107" s="15"/>
      <c r="BL107" s="15"/>
      <c r="BM107" s="15"/>
      <c r="BN107" s="15"/>
      <c r="BO107" s="15"/>
      <c r="BP107" s="15"/>
      <c r="BQ107" s="15"/>
      <c r="BR107" s="15"/>
      <c r="BS107" s="15"/>
      <c r="BT107" s="15"/>
      <c r="BU107" s="15"/>
      <c r="BV107" s="15"/>
      <c r="BW107" s="15"/>
      <c r="BX107" s="15"/>
      <c r="BY107" s="15"/>
      <c r="BZ107" s="15"/>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row>
    <row r="108" spans="1:108" ht="15">
      <c r="A108" s="68"/>
      <c r="B108" s="156" t="s">
        <v>570</v>
      </c>
      <c r="C108" s="157"/>
      <c r="D108" s="81"/>
      <c r="E108" s="25">
        <v>1</v>
      </c>
      <c r="F108" s="182"/>
      <c r="I108" s="178">
        <v>0.5</v>
      </c>
      <c r="T108" s="178">
        <v>1</v>
      </c>
      <c r="AF108" s="60"/>
      <c r="AG108" s="65"/>
      <c r="AH108" s="14"/>
      <c r="AI108" s="1"/>
      <c r="AJ108" s="1"/>
      <c r="AK108" s="11"/>
      <c r="AL108" s="1"/>
      <c r="AM108" s="1"/>
      <c r="AN108" s="1"/>
      <c r="AO108" s="1"/>
      <c r="AP108" s="1"/>
      <c r="AQ108" s="1"/>
      <c r="AR108" s="1"/>
      <c r="AS108" s="1"/>
      <c r="AT108" s="1"/>
      <c r="AU108" s="1"/>
      <c r="AV108" s="1"/>
      <c r="AW108" s="1"/>
      <c r="AX108" s="1"/>
      <c r="AY108" s="1"/>
      <c r="AZ108" s="1"/>
      <c r="BA108" s="1"/>
      <c r="BB108" s="1"/>
      <c r="BC108" s="1"/>
      <c r="BD108" s="1"/>
      <c r="BE108" s="1"/>
      <c r="BF108" s="1"/>
      <c r="BG108" s="15"/>
      <c r="BH108" s="15"/>
      <c r="BI108" s="15"/>
      <c r="BJ108" s="15"/>
      <c r="BK108" s="15"/>
      <c r="BL108" s="15"/>
      <c r="BM108" s="15"/>
      <c r="BN108" s="15"/>
      <c r="BO108" s="15"/>
      <c r="BP108" s="15"/>
      <c r="BQ108" s="15"/>
      <c r="BR108" s="15"/>
      <c r="BS108" s="15"/>
      <c r="BT108" s="15"/>
      <c r="BU108" s="15"/>
      <c r="BV108" s="15"/>
      <c r="BW108" s="15"/>
      <c r="BX108" s="15"/>
      <c r="BY108" s="15"/>
      <c r="BZ108" s="15"/>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row>
    <row r="109" spans="1:108" ht="15">
      <c r="A109" s="68">
        <v>6</v>
      </c>
      <c r="B109" s="156" t="s">
        <v>68</v>
      </c>
      <c r="C109" s="157"/>
      <c r="D109" s="81"/>
      <c r="E109" s="25">
        <v>1</v>
      </c>
      <c r="F109" s="182"/>
      <c r="T109" s="178">
        <v>1</v>
      </c>
      <c r="AF109" s="60"/>
      <c r="AG109" s="65"/>
      <c r="AH109" s="14"/>
      <c r="AI109" s="1"/>
      <c r="AJ109" s="26"/>
      <c r="AM109" s="26"/>
      <c r="AN109" s="26"/>
      <c r="AO109" s="26"/>
      <c r="AP109" s="26"/>
      <c r="AQ109" s="26"/>
      <c r="AR109" s="26"/>
      <c r="AS109" s="26"/>
      <c r="AT109" s="26"/>
      <c r="AU109" s="26"/>
      <c r="AV109" s="26"/>
      <c r="AW109" s="26"/>
      <c r="AX109" s="26"/>
      <c r="AY109" s="26"/>
      <c r="AZ109" s="26"/>
      <c r="BA109" s="26"/>
      <c r="BB109" s="26"/>
      <c r="BC109" s="26"/>
      <c r="BD109" s="26"/>
      <c r="BE109" s="26"/>
      <c r="BF109" s="26"/>
      <c r="BG109" s="27"/>
      <c r="BH109" s="27"/>
      <c r="BI109" s="27"/>
      <c r="BJ109" s="27"/>
      <c r="BK109" s="27"/>
      <c r="BL109" s="27"/>
      <c r="BM109" s="27"/>
      <c r="BN109" s="27"/>
      <c r="BO109" s="27"/>
      <c r="BP109" s="27"/>
      <c r="BQ109" s="27"/>
      <c r="BR109" s="27"/>
      <c r="BS109" s="27"/>
      <c r="BT109" s="27"/>
      <c r="BU109" s="27"/>
      <c r="BV109" s="27"/>
      <c r="BW109" s="27"/>
      <c r="BX109" s="15"/>
      <c r="BY109" s="15"/>
      <c r="BZ109" s="15"/>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row>
    <row r="110" spans="1:108" ht="15">
      <c r="A110" s="68">
        <v>8</v>
      </c>
      <c r="B110" s="156" t="s">
        <v>297</v>
      </c>
      <c r="C110" s="157">
        <v>1</v>
      </c>
      <c r="D110" s="81"/>
      <c r="E110" s="25">
        <v>1</v>
      </c>
      <c r="F110" s="182"/>
      <c r="I110" s="178">
        <v>0</v>
      </c>
      <c r="T110" s="178">
        <v>1</v>
      </c>
      <c r="AF110" s="60"/>
      <c r="AG110" s="65"/>
      <c r="AH110" s="14"/>
      <c r="AI110" s="1"/>
      <c r="AJ110" s="26"/>
      <c r="AM110" s="26"/>
      <c r="AN110" s="26"/>
      <c r="AO110" s="26"/>
      <c r="AP110" s="26"/>
      <c r="AQ110" s="26"/>
      <c r="AR110" s="26"/>
      <c r="AS110" s="26"/>
      <c r="AT110" s="26"/>
      <c r="AU110" s="26"/>
      <c r="AV110" s="26"/>
      <c r="AW110" s="26"/>
      <c r="AX110" s="26"/>
      <c r="AY110" s="26"/>
      <c r="AZ110" s="26"/>
      <c r="BA110" s="26"/>
      <c r="BB110" s="26"/>
      <c r="BC110" s="26"/>
      <c r="BD110" s="26"/>
      <c r="BE110" s="26"/>
      <c r="BF110" s="26"/>
      <c r="BG110" s="27"/>
      <c r="BH110" s="27"/>
      <c r="BI110" s="27"/>
      <c r="BJ110" s="27"/>
      <c r="BK110" s="27"/>
      <c r="BL110" s="27"/>
      <c r="BM110" s="27"/>
      <c r="BN110" s="27"/>
      <c r="BO110" s="27"/>
      <c r="BP110" s="27"/>
      <c r="BQ110" s="27"/>
      <c r="BR110" s="27"/>
      <c r="BS110" s="27"/>
      <c r="BT110" s="27"/>
      <c r="BU110" s="27"/>
      <c r="BV110" s="27"/>
      <c r="BW110" s="27"/>
      <c r="BX110" s="15"/>
      <c r="BY110" s="15"/>
      <c r="BZ110" s="15"/>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row>
    <row r="111" spans="1:256" ht="15">
      <c r="A111" s="68">
        <v>39</v>
      </c>
      <c r="B111" s="162" t="s">
        <v>298</v>
      </c>
      <c r="C111" s="21"/>
      <c r="D111" s="81"/>
      <c r="E111" s="25">
        <v>1</v>
      </c>
      <c r="F111" s="182"/>
      <c r="I111" s="178">
        <v>0</v>
      </c>
      <c r="T111" s="178">
        <v>1</v>
      </c>
      <c r="AF111" s="156"/>
      <c r="AG111" s="65"/>
      <c r="AH111" s="156"/>
      <c r="AI111" s="21"/>
      <c r="AJ111" s="156"/>
      <c r="AK111" s="21"/>
      <c r="AL111" s="156"/>
      <c r="AM111" s="21"/>
      <c r="AN111" s="156"/>
      <c r="AO111" s="21"/>
      <c r="AP111" s="156"/>
      <c r="AQ111" s="21"/>
      <c r="AR111" s="156"/>
      <c r="AS111" s="21"/>
      <c r="AT111" s="156"/>
      <c r="AU111" s="21"/>
      <c r="AV111" s="156"/>
      <c r="AW111" s="21"/>
      <c r="AX111" s="156"/>
      <c r="AY111" s="21"/>
      <c r="AZ111" s="156"/>
      <c r="BA111" s="21"/>
      <c r="BB111" s="156"/>
      <c r="BC111" s="21"/>
      <c r="BD111" s="156"/>
      <c r="BE111" s="21"/>
      <c r="BF111" s="156"/>
      <c r="BG111" s="21"/>
      <c r="BH111" s="156"/>
      <c r="BI111" s="21"/>
      <c r="BJ111" s="156"/>
      <c r="BK111" s="21"/>
      <c r="BL111" s="156"/>
      <c r="BM111" s="21"/>
      <c r="BN111" s="156"/>
      <c r="BO111" s="21"/>
      <c r="BP111" s="156"/>
      <c r="BQ111" s="21"/>
      <c r="BR111" s="156"/>
      <c r="BS111" s="21"/>
      <c r="BT111" s="156"/>
      <c r="BU111" s="21"/>
      <c r="BV111" s="156"/>
      <c r="BW111" s="21"/>
      <c r="BX111" s="156"/>
      <c r="BY111" s="21"/>
      <c r="BZ111" s="156"/>
      <c r="CA111" s="21"/>
      <c r="CB111" s="156"/>
      <c r="CC111" s="21"/>
      <c r="CD111" s="156"/>
      <c r="CE111" s="21"/>
      <c r="CF111" s="156"/>
      <c r="CG111" s="21"/>
      <c r="CH111" s="156"/>
      <c r="CI111" s="21"/>
      <c r="CJ111" s="156"/>
      <c r="CK111" s="21"/>
      <c r="CL111" s="156"/>
      <c r="CM111" s="21"/>
      <c r="CN111" s="156"/>
      <c r="CO111" s="21"/>
      <c r="CP111" s="156"/>
      <c r="CQ111" s="21"/>
      <c r="CR111" s="156"/>
      <c r="CS111" s="21"/>
      <c r="CT111" s="156"/>
      <c r="CU111" s="21"/>
      <c r="CV111" s="156"/>
      <c r="CW111" s="21"/>
      <c r="CX111" s="156"/>
      <c r="CY111" s="21"/>
      <c r="CZ111" s="156"/>
      <c r="DA111" s="21"/>
      <c r="DB111" s="156"/>
      <c r="DC111" s="21"/>
      <c r="DD111" s="156"/>
      <c r="DE111" s="21"/>
      <c r="DF111" s="156"/>
      <c r="DG111" s="21"/>
      <c r="DH111" s="156"/>
      <c r="DI111" s="21"/>
      <c r="DJ111" s="156"/>
      <c r="DK111" s="21"/>
      <c r="DL111" s="156"/>
      <c r="DM111" s="21"/>
      <c r="DN111" s="156"/>
      <c r="DO111" s="21"/>
      <c r="DP111" s="156"/>
      <c r="DQ111" s="21"/>
      <c r="DR111" s="156"/>
      <c r="DS111" s="21"/>
      <c r="DT111" s="156"/>
      <c r="DU111" s="21"/>
      <c r="DV111" s="156"/>
      <c r="DW111" s="21"/>
      <c r="DX111" s="156"/>
      <c r="DY111" s="21"/>
      <c r="DZ111" s="156"/>
      <c r="EA111" s="21"/>
      <c r="EB111" s="156"/>
      <c r="EC111" s="21"/>
      <c r="ED111" s="156"/>
      <c r="EE111" s="21"/>
      <c r="EF111" s="156"/>
      <c r="EG111" s="21"/>
      <c r="EH111" s="156"/>
      <c r="EI111" s="21"/>
      <c r="EJ111" s="156"/>
      <c r="EK111" s="21"/>
      <c r="EL111" s="156"/>
      <c r="EM111" s="21"/>
      <c r="EN111" s="156"/>
      <c r="EO111" s="21"/>
      <c r="EP111" s="156"/>
      <c r="EQ111" s="21"/>
      <c r="ER111" s="156"/>
      <c r="ES111" s="21"/>
      <c r="ET111" s="156"/>
      <c r="EU111" s="21"/>
      <c r="EV111" s="156"/>
      <c r="EW111" s="21"/>
      <c r="EX111" s="156"/>
      <c r="EY111" s="21"/>
      <c r="EZ111" s="156"/>
      <c r="FA111" s="21"/>
      <c r="FB111" s="156"/>
      <c r="FC111" s="21"/>
      <c r="FD111" s="156"/>
      <c r="FE111" s="21"/>
      <c r="FF111" s="156"/>
      <c r="FG111" s="21"/>
      <c r="FH111" s="156"/>
      <c r="FI111" s="21"/>
      <c r="FJ111" s="156"/>
      <c r="FK111" s="21"/>
      <c r="FL111" s="156"/>
      <c r="FM111" s="21"/>
      <c r="FN111" s="156"/>
      <c r="FO111" s="21"/>
      <c r="FP111" s="156"/>
      <c r="FQ111" s="21"/>
      <c r="FR111" s="156"/>
      <c r="FS111" s="21"/>
      <c r="FT111" s="156"/>
      <c r="FU111" s="21"/>
      <c r="FV111" s="156"/>
      <c r="FW111" s="21"/>
      <c r="FX111" s="156"/>
      <c r="FY111" s="21"/>
      <c r="FZ111" s="156"/>
      <c r="GA111" s="21"/>
      <c r="GB111" s="156"/>
      <c r="GC111" s="21"/>
      <c r="GD111" s="156"/>
      <c r="GE111" s="21"/>
      <c r="GF111" s="156"/>
      <c r="GG111" s="21"/>
      <c r="GH111" s="156"/>
      <c r="GI111" s="21"/>
      <c r="GJ111" s="156"/>
      <c r="GK111" s="21"/>
      <c r="GL111" s="156"/>
      <c r="GM111" s="21"/>
      <c r="GN111" s="156"/>
      <c r="GO111" s="21"/>
      <c r="GP111" s="156"/>
      <c r="GQ111" s="21"/>
      <c r="GR111" s="156"/>
      <c r="GS111" s="21"/>
      <c r="GT111" s="156"/>
      <c r="GU111" s="21"/>
      <c r="GV111" s="156"/>
      <c r="GW111" s="21"/>
      <c r="GX111" s="156"/>
      <c r="GY111" s="21"/>
      <c r="GZ111" s="156"/>
      <c r="HA111" s="21"/>
      <c r="HB111" s="156"/>
      <c r="HC111" s="21"/>
      <c r="HD111" s="156"/>
      <c r="HE111" s="21"/>
      <c r="HF111" s="156"/>
      <c r="HG111" s="21"/>
      <c r="HH111" s="156"/>
      <c r="HI111" s="21"/>
      <c r="HJ111" s="156"/>
      <c r="HK111" s="21"/>
      <c r="HL111" s="156"/>
      <c r="HM111" s="21"/>
      <c r="HN111" s="156"/>
      <c r="HO111" s="21"/>
      <c r="HP111" s="156"/>
      <c r="HQ111" s="21"/>
      <c r="HR111" s="156"/>
      <c r="HS111" s="21"/>
      <c r="HT111" s="156"/>
      <c r="HU111" s="21"/>
      <c r="HV111" s="156"/>
      <c r="HW111" s="21"/>
      <c r="HX111" s="156"/>
      <c r="HY111" s="21"/>
      <c r="HZ111" s="156"/>
      <c r="IA111" s="21"/>
      <c r="IB111" s="156"/>
      <c r="IC111" s="21"/>
      <c r="ID111" s="156"/>
      <c r="IE111" s="21"/>
      <c r="IF111" s="156"/>
      <c r="IG111" s="21"/>
      <c r="IH111" s="156"/>
      <c r="II111" s="21"/>
      <c r="IJ111" s="156"/>
      <c r="IK111" s="21"/>
      <c r="IL111" s="156"/>
      <c r="IM111" s="21"/>
      <c r="IN111" s="156"/>
      <c r="IO111" s="21"/>
      <c r="IP111" s="156"/>
      <c r="IQ111" s="21"/>
      <c r="IR111" s="156"/>
      <c r="IS111" s="21"/>
      <c r="IT111" s="156"/>
      <c r="IU111" s="21"/>
      <c r="IV111" s="156"/>
    </row>
    <row r="112" spans="2:108" ht="15.75">
      <c r="B112" s="159"/>
      <c r="AF112" s="163"/>
      <c r="AG112" s="65"/>
      <c r="AH112" s="163"/>
      <c r="AI112" s="163"/>
      <c r="AJ112" s="1"/>
      <c r="AK112" s="11"/>
      <c r="AL112" s="1"/>
      <c r="AM112" s="1"/>
      <c r="AN112" s="1"/>
      <c r="AO112" s="1"/>
      <c r="AP112" s="1"/>
      <c r="AQ112" s="1"/>
      <c r="AR112" s="1"/>
      <c r="AS112" s="1"/>
      <c r="AT112" s="1"/>
      <c r="AU112" s="1"/>
      <c r="AV112" s="1"/>
      <c r="AW112" s="1"/>
      <c r="AX112" s="1"/>
      <c r="AY112" s="1"/>
      <c r="AZ112" s="1"/>
      <c r="BA112" s="1"/>
      <c r="BB112" s="1"/>
      <c r="BC112" s="1"/>
      <c r="BD112" s="1"/>
      <c r="BE112" s="1"/>
      <c r="BF112" s="1"/>
      <c r="BG112" s="15"/>
      <c r="BH112" s="15"/>
      <c r="BI112" s="15"/>
      <c r="BJ112" s="15"/>
      <c r="BK112" s="15"/>
      <c r="BL112" s="15"/>
      <c r="BM112" s="15"/>
      <c r="BN112" s="15"/>
      <c r="BO112" s="15"/>
      <c r="BP112" s="15"/>
      <c r="BQ112" s="15"/>
      <c r="BR112" s="15"/>
      <c r="BS112" s="15"/>
      <c r="BT112" s="15"/>
      <c r="BU112" s="15"/>
      <c r="BV112" s="15"/>
      <c r="BW112" s="15"/>
      <c r="BX112" s="15"/>
      <c r="BY112" s="15"/>
      <c r="BZ112" s="15"/>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row>
    <row r="113" spans="1:108" ht="15">
      <c r="A113" s="39"/>
      <c r="B113" s="1"/>
      <c r="D113" s="46" t="s">
        <v>21</v>
      </c>
      <c r="E113" s="46" t="s">
        <v>21</v>
      </c>
      <c r="F113" s="188"/>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175"/>
      <c r="AG113" s="65"/>
      <c r="AH113" s="163"/>
      <c r="AI113" s="163"/>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5"/>
      <c r="BH113" s="15"/>
      <c r="BI113" s="15"/>
      <c r="BJ113" s="15"/>
      <c r="BK113" s="15"/>
      <c r="BL113" s="15"/>
      <c r="BM113" s="15"/>
      <c r="BN113" s="15"/>
      <c r="BO113" s="15"/>
      <c r="BP113" s="15"/>
      <c r="BQ113" s="15"/>
      <c r="BR113" s="15"/>
      <c r="BS113" s="15"/>
      <c r="BT113" s="15"/>
      <c r="BU113" s="15"/>
      <c r="BV113" s="15"/>
      <c r="BW113" s="15"/>
      <c r="BX113" s="15"/>
      <c r="BY113" s="15"/>
      <c r="BZ113" s="15"/>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row>
    <row r="114" spans="1:108" ht="18">
      <c r="A114" s="67"/>
      <c r="B114" s="66" t="s">
        <v>29</v>
      </c>
      <c r="C114" s="66"/>
      <c r="D114" s="137"/>
      <c r="E114" s="25" t="s">
        <v>21</v>
      </c>
      <c r="F114" s="182"/>
      <c r="AG114" s="65"/>
      <c r="AH114" s="163"/>
      <c r="AI114" s="163"/>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5"/>
      <c r="BH114" s="15"/>
      <c r="BI114" s="15"/>
      <c r="BJ114" s="15"/>
      <c r="BK114" s="15"/>
      <c r="BL114" s="15"/>
      <c r="BM114" s="15"/>
      <c r="BN114" s="15"/>
      <c r="BO114" s="15"/>
      <c r="BP114" s="15"/>
      <c r="BQ114" s="15"/>
      <c r="BR114" s="15"/>
      <c r="BS114" s="15"/>
      <c r="BT114" s="15"/>
      <c r="BU114" s="15"/>
      <c r="BV114" s="15"/>
      <c r="BW114" s="15"/>
      <c r="BX114" s="15"/>
      <c r="BY114" s="15"/>
      <c r="BZ114" s="15"/>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row>
    <row r="115" spans="1:108" ht="18">
      <c r="A115" s="43"/>
      <c r="B115" s="92">
        <f>+'RESUM MENSUAL VIDRE'!F10</f>
        <v>23188</v>
      </c>
      <c r="C115" s="93"/>
      <c r="D115" s="136"/>
      <c r="E115" s="25"/>
      <c r="F115" s="182"/>
      <c r="AF115" s="60"/>
      <c r="AG115" s="65"/>
      <c r="AH115" s="14"/>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5"/>
      <c r="BH115" s="15"/>
      <c r="BI115" s="15"/>
      <c r="BJ115" s="15"/>
      <c r="BK115" s="15"/>
      <c r="BL115" s="15"/>
      <c r="BM115" s="15"/>
      <c r="BN115" s="15"/>
      <c r="BO115" s="15"/>
      <c r="BP115" s="15"/>
      <c r="BQ115" s="15"/>
      <c r="BR115" s="15"/>
      <c r="BS115" s="15"/>
      <c r="BT115" s="15"/>
      <c r="BU115" s="15"/>
      <c r="BV115" s="15"/>
      <c r="BW115" s="15"/>
      <c r="BX115" s="15"/>
      <c r="BY115" s="15"/>
      <c r="BZ115" s="15"/>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row>
    <row r="116" spans="2:108" ht="15">
      <c r="B116" s="23" t="s">
        <v>27</v>
      </c>
      <c r="C116" s="69"/>
      <c r="D116" s="69"/>
      <c r="E116" s="25" t="s">
        <v>21</v>
      </c>
      <c r="F116" s="182"/>
      <c r="G116">
        <f aca="true" t="shared" si="3" ref="G116:W116">G7</f>
        <v>4</v>
      </c>
      <c r="H116">
        <f t="shared" si="3"/>
        <v>5</v>
      </c>
      <c r="I116">
        <f t="shared" si="3"/>
        <v>6</v>
      </c>
      <c r="J116">
        <f t="shared" si="3"/>
        <v>7</v>
      </c>
      <c r="K116">
        <f t="shared" si="3"/>
        <v>8</v>
      </c>
      <c r="L116">
        <f t="shared" si="3"/>
        <v>9</v>
      </c>
      <c r="M116">
        <f t="shared" si="3"/>
        <v>12</v>
      </c>
      <c r="N116">
        <f t="shared" si="3"/>
        <v>13</v>
      </c>
      <c r="O116">
        <f t="shared" si="3"/>
        <v>14</v>
      </c>
      <c r="P116">
        <f t="shared" si="3"/>
        <v>15</v>
      </c>
      <c r="Q116">
        <f t="shared" si="3"/>
        <v>19</v>
      </c>
      <c r="R116">
        <f t="shared" si="3"/>
        <v>22</v>
      </c>
      <c r="S116">
        <f t="shared" si="3"/>
        <v>23</v>
      </c>
      <c r="T116">
        <f t="shared" si="3"/>
        <v>27</v>
      </c>
      <c r="U116">
        <f t="shared" si="3"/>
        <v>28</v>
      </c>
      <c r="V116">
        <f t="shared" si="3"/>
        <v>29</v>
      </c>
      <c r="W116">
        <f t="shared" si="3"/>
        <v>30</v>
      </c>
      <c r="X116">
        <f>X7</f>
        <v>0</v>
      </c>
      <c r="Y116">
        <f>Y7</f>
        <v>0</v>
      </c>
      <c r="Z116">
        <f aca="true" t="shared" si="4" ref="Z116:AF116">Z7</f>
        <v>0</v>
      </c>
      <c r="AA116">
        <f t="shared" si="4"/>
        <v>0</v>
      </c>
      <c r="AB116">
        <f t="shared" si="4"/>
        <v>0</v>
      </c>
      <c r="AC116">
        <f t="shared" si="4"/>
        <v>0</v>
      </c>
      <c r="AD116">
        <f t="shared" si="4"/>
        <v>0</v>
      </c>
      <c r="AE116">
        <f t="shared" si="4"/>
        <v>0</v>
      </c>
      <c r="AF116">
        <f t="shared" si="4"/>
        <v>0</v>
      </c>
      <c r="AG116" s="65"/>
      <c r="AH116" s="15"/>
      <c r="AI116" s="8"/>
      <c r="AJ116" s="8"/>
      <c r="AK116" s="1"/>
      <c r="AL116" s="1"/>
      <c r="AM116" s="1"/>
      <c r="AN116" s="1"/>
      <c r="AO116" s="1"/>
      <c r="AP116" s="1"/>
      <c r="AQ116" s="1"/>
      <c r="AR116" s="1"/>
      <c r="AS116" s="1"/>
      <c r="AT116" s="1"/>
      <c r="AU116" s="1"/>
      <c r="AV116" s="1"/>
      <c r="AW116" s="1"/>
      <c r="AX116" s="1"/>
      <c r="AY116" s="1"/>
      <c r="AZ116" s="1"/>
      <c r="BA116" s="1"/>
      <c r="BB116" s="1"/>
      <c r="BC116" s="1"/>
      <c r="BD116" s="1"/>
      <c r="BE116" s="1"/>
      <c r="BF116" s="1"/>
      <c r="BG116" s="15"/>
      <c r="BH116" s="15"/>
      <c r="BI116" s="15"/>
      <c r="BJ116" s="15"/>
      <c r="BK116" s="15"/>
      <c r="BL116" s="15"/>
      <c r="BM116" s="15"/>
      <c r="BN116" s="15"/>
      <c r="BO116" s="15"/>
      <c r="BP116" s="15"/>
      <c r="BQ116" s="15"/>
      <c r="BR116" s="15"/>
      <c r="BS116" s="15"/>
      <c r="BT116" s="15"/>
      <c r="BU116" s="15"/>
      <c r="BV116" s="15"/>
      <c r="BW116" s="15"/>
      <c r="BX116" s="15"/>
      <c r="BY116" s="15"/>
      <c r="BZ116" s="15"/>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row>
    <row r="117" spans="1:108" ht="15">
      <c r="A117" s="68">
        <v>1</v>
      </c>
      <c r="B117" s="156" t="s">
        <v>299</v>
      </c>
      <c r="C117" s="157">
        <v>1</v>
      </c>
      <c r="D117" s="81"/>
      <c r="E117" s="90">
        <v>1</v>
      </c>
      <c r="F117" s="186"/>
      <c r="H117" s="178">
        <v>1</v>
      </c>
      <c r="S117" s="178">
        <v>1</v>
      </c>
      <c r="AF117" s="44"/>
      <c r="AG117" s="65"/>
      <c r="AH117" s="15"/>
      <c r="AI117" s="8"/>
      <c r="AJ117" s="8"/>
      <c r="AK117" s="1"/>
      <c r="AL117" s="1"/>
      <c r="AM117" s="1"/>
      <c r="AN117" s="1"/>
      <c r="AO117" s="1"/>
      <c r="AP117" s="1"/>
      <c r="AQ117" s="1"/>
      <c r="AR117" s="1"/>
      <c r="AS117" s="1"/>
      <c r="AT117" s="1"/>
      <c r="AU117" s="1"/>
      <c r="AV117" s="1"/>
      <c r="AW117" s="1"/>
      <c r="AX117" s="1"/>
      <c r="AY117" s="1"/>
      <c r="AZ117" s="1"/>
      <c r="BA117" s="1"/>
      <c r="BB117" s="1"/>
      <c r="BC117" s="1"/>
      <c r="BD117" s="1"/>
      <c r="BE117" s="1"/>
      <c r="BF117" s="1"/>
      <c r="BG117" s="15"/>
      <c r="BH117" s="15"/>
      <c r="BI117" s="15"/>
      <c r="BJ117" s="15"/>
      <c r="BK117" s="15"/>
      <c r="BL117" s="15"/>
      <c r="BM117" s="15"/>
      <c r="BN117" s="15"/>
      <c r="BO117" s="15"/>
      <c r="BP117" s="15"/>
      <c r="BQ117" s="15"/>
      <c r="BR117" s="15"/>
      <c r="BS117" s="15"/>
      <c r="BT117" s="15"/>
      <c r="BU117" s="15"/>
      <c r="BV117" s="15"/>
      <c r="BW117" s="15"/>
      <c r="BX117" s="15"/>
      <c r="BY117" s="15"/>
      <c r="BZ117" s="15"/>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row>
    <row r="118" spans="1:108" ht="15">
      <c r="A118" s="68">
        <v>2</v>
      </c>
      <c r="B118" s="156" t="s">
        <v>175</v>
      </c>
      <c r="C118" s="157">
        <v>1</v>
      </c>
      <c r="D118" s="86"/>
      <c r="E118" s="90">
        <v>1</v>
      </c>
      <c r="F118" s="186"/>
      <c r="H118" s="178">
        <v>1</v>
      </c>
      <c r="S118" s="178">
        <v>1</v>
      </c>
      <c r="AF118" s="44"/>
      <c r="AG118" s="65"/>
      <c r="AH118" s="15"/>
      <c r="AI118" s="8"/>
      <c r="AJ118" s="8"/>
      <c r="AK118" s="1"/>
      <c r="AL118" s="1"/>
      <c r="AM118" s="1"/>
      <c r="AN118" s="1"/>
      <c r="AO118" s="1"/>
      <c r="AP118" s="1"/>
      <c r="AQ118" s="1"/>
      <c r="AR118" s="1"/>
      <c r="AS118" s="1"/>
      <c r="AT118" s="1"/>
      <c r="AU118" s="1"/>
      <c r="AV118" s="1"/>
      <c r="AW118" s="1"/>
      <c r="AX118" s="1"/>
      <c r="AY118" s="1"/>
      <c r="AZ118" s="1"/>
      <c r="BA118" s="1"/>
      <c r="BB118" s="1"/>
      <c r="BC118" s="1"/>
      <c r="BD118" s="1"/>
      <c r="BE118" s="1"/>
      <c r="BF118" s="1"/>
      <c r="BG118" s="15"/>
      <c r="BH118" s="15"/>
      <c r="BI118" s="15"/>
      <c r="BJ118" s="15"/>
      <c r="BK118" s="15"/>
      <c r="BL118" s="15"/>
      <c r="BM118" s="15"/>
      <c r="BN118" s="15"/>
      <c r="BO118" s="15"/>
      <c r="BP118" s="15"/>
      <c r="BQ118" s="15"/>
      <c r="BR118" s="15"/>
      <c r="BS118" s="15"/>
      <c r="BT118" s="15"/>
      <c r="BU118" s="15"/>
      <c r="BV118" s="15"/>
      <c r="BW118" s="15"/>
      <c r="BX118" s="15"/>
      <c r="BY118" s="15"/>
      <c r="BZ118" s="15"/>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row>
    <row r="119" spans="1:131" ht="15">
      <c r="A119" s="68">
        <v>3</v>
      </c>
      <c r="B119" s="156" t="s">
        <v>175</v>
      </c>
      <c r="C119" s="157">
        <v>1</v>
      </c>
      <c r="D119" s="81"/>
      <c r="E119" s="90">
        <v>1</v>
      </c>
      <c r="F119" s="186"/>
      <c r="H119" s="178">
        <v>1</v>
      </c>
      <c r="S119" s="178">
        <v>1</v>
      </c>
      <c r="AF119" s="15"/>
      <c r="AG119" s="6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row>
    <row r="120" spans="1:131" ht="15">
      <c r="A120" s="68">
        <v>4</v>
      </c>
      <c r="B120" s="156" t="s">
        <v>300</v>
      </c>
      <c r="C120" s="157"/>
      <c r="D120" s="86"/>
      <c r="E120" s="90">
        <v>1</v>
      </c>
      <c r="F120" s="186"/>
      <c r="H120" s="178">
        <v>0</v>
      </c>
      <c r="S120" s="178">
        <v>1</v>
      </c>
      <c r="AF120" s="15"/>
      <c r="AG120" s="6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row>
    <row r="121" spans="1:131" ht="15">
      <c r="A121" s="68">
        <v>5</v>
      </c>
      <c r="B121" s="156" t="s">
        <v>193</v>
      </c>
      <c r="C121" s="157"/>
      <c r="D121" s="81"/>
      <c r="E121" s="90">
        <v>1</v>
      </c>
      <c r="F121" s="186"/>
      <c r="S121" s="178">
        <v>1</v>
      </c>
      <c r="AF121" s="15"/>
      <c r="AG121" s="6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row>
    <row r="122" spans="1:131" ht="15">
      <c r="A122" s="68">
        <v>6</v>
      </c>
      <c r="B122" s="156" t="s">
        <v>212</v>
      </c>
      <c r="C122" s="157"/>
      <c r="D122" s="86"/>
      <c r="E122" s="90">
        <v>1</v>
      </c>
      <c r="F122" s="186"/>
      <c r="S122" s="178">
        <v>1</v>
      </c>
      <c r="AF122" s="15"/>
      <c r="AG122" s="6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row>
    <row r="123" spans="1:131" ht="15">
      <c r="A123" s="68">
        <v>7</v>
      </c>
      <c r="B123" s="156" t="s">
        <v>301</v>
      </c>
      <c r="C123" s="157"/>
      <c r="D123" s="81"/>
      <c r="E123" s="90">
        <v>1</v>
      </c>
      <c r="F123" s="186"/>
      <c r="S123" s="178">
        <v>1</v>
      </c>
      <c r="AF123" s="15"/>
      <c r="AG123" s="6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row>
    <row r="124" spans="1:131" ht="15">
      <c r="A124" s="68">
        <v>8</v>
      </c>
      <c r="B124" s="156" t="s">
        <v>194</v>
      </c>
      <c r="C124" s="157"/>
      <c r="D124" s="86"/>
      <c r="E124" s="90">
        <v>1</v>
      </c>
      <c r="F124" s="186"/>
      <c r="S124" s="178">
        <v>0.5</v>
      </c>
      <c r="AF124" s="15"/>
      <c r="AG124" s="6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row>
    <row r="125" spans="1:108" ht="15">
      <c r="A125" s="68">
        <v>9</v>
      </c>
      <c r="B125" s="156" t="s">
        <v>185</v>
      </c>
      <c r="C125" s="157"/>
      <c r="D125" s="81"/>
      <c r="E125" s="90">
        <v>1</v>
      </c>
      <c r="F125" s="186"/>
      <c r="S125" s="178">
        <v>1</v>
      </c>
      <c r="AF125" s="44"/>
      <c r="AG125" s="65"/>
      <c r="AH125" s="15"/>
      <c r="AI125" s="8"/>
      <c r="AJ125" s="8"/>
      <c r="AK125" s="1"/>
      <c r="AL125" s="1"/>
      <c r="AM125" s="1"/>
      <c r="AN125" s="1"/>
      <c r="AO125" s="1"/>
      <c r="AP125" s="1"/>
      <c r="AQ125" s="1"/>
      <c r="AR125" s="1"/>
      <c r="AS125" s="1"/>
      <c r="AT125" s="1"/>
      <c r="AU125" s="1"/>
      <c r="AV125" s="1"/>
      <c r="AW125" s="1"/>
      <c r="AX125" s="1"/>
      <c r="AY125" s="1"/>
      <c r="AZ125" s="1"/>
      <c r="BA125" s="1"/>
      <c r="BB125" s="1"/>
      <c r="BC125" s="1"/>
      <c r="BD125" s="1"/>
      <c r="BE125" s="1"/>
      <c r="BF125" s="1"/>
      <c r="BG125" s="15"/>
      <c r="BH125" s="15"/>
      <c r="BI125" s="15"/>
      <c r="BJ125" s="15"/>
      <c r="BK125" s="15"/>
      <c r="BL125" s="15"/>
      <c r="BM125" s="15"/>
      <c r="BN125" s="15"/>
      <c r="BO125" s="15"/>
      <c r="BP125" s="15"/>
      <c r="BQ125" s="15"/>
      <c r="BR125" s="15"/>
      <c r="BS125" s="15"/>
      <c r="BT125" s="15"/>
      <c r="BU125" s="15"/>
      <c r="BV125" s="15"/>
      <c r="BW125" s="15"/>
      <c r="BX125" s="15"/>
      <c r="BY125" s="15"/>
      <c r="BZ125" s="15"/>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row>
    <row r="126" spans="1:108" ht="15">
      <c r="A126" s="68">
        <v>10</v>
      </c>
      <c r="B126" s="156" t="s">
        <v>176</v>
      </c>
      <c r="C126" s="157"/>
      <c r="D126" s="86"/>
      <c r="E126" s="90">
        <v>1</v>
      </c>
      <c r="F126" s="186"/>
      <c r="S126" s="178">
        <v>1</v>
      </c>
      <c r="AF126" s="44"/>
      <c r="AG126" s="65"/>
      <c r="AH126" s="15"/>
      <c r="AI126" s="8"/>
      <c r="AJ126" s="8"/>
      <c r="AK126" s="1"/>
      <c r="AL126" s="1"/>
      <c r="AM126" s="1"/>
      <c r="AN126" s="1"/>
      <c r="AO126" s="1"/>
      <c r="AP126" s="1"/>
      <c r="AQ126" s="1"/>
      <c r="AR126" s="1"/>
      <c r="AS126" s="1"/>
      <c r="AT126" s="1"/>
      <c r="AU126" s="1"/>
      <c r="AV126" s="1"/>
      <c r="AW126" s="1"/>
      <c r="AX126" s="1"/>
      <c r="AY126" s="1"/>
      <c r="AZ126" s="1"/>
      <c r="BA126" s="1"/>
      <c r="BB126" s="1"/>
      <c r="BC126" s="1"/>
      <c r="BD126" s="1"/>
      <c r="BE126" s="1"/>
      <c r="BF126" s="1"/>
      <c r="BG126" s="15"/>
      <c r="BH126" s="15"/>
      <c r="BI126" s="15"/>
      <c r="BJ126" s="15"/>
      <c r="BK126" s="15"/>
      <c r="BL126" s="15"/>
      <c r="BM126" s="15"/>
      <c r="BN126" s="15"/>
      <c r="BO126" s="15"/>
      <c r="BP126" s="15"/>
      <c r="BQ126" s="15"/>
      <c r="BR126" s="15"/>
      <c r="BS126" s="15"/>
      <c r="BT126" s="15"/>
      <c r="BU126" s="15"/>
      <c r="BV126" s="15"/>
      <c r="BW126" s="15"/>
      <c r="BX126" s="15"/>
      <c r="BY126" s="15"/>
      <c r="BZ126" s="15"/>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row>
    <row r="127" spans="1:108" ht="15">
      <c r="A127" s="68">
        <v>11</v>
      </c>
      <c r="B127" s="156" t="s">
        <v>195</v>
      </c>
      <c r="C127" s="157"/>
      <c r="D127" s="81"/>
      <c r="E127" s="90">
        <v>1</v>
      </c>
      <c r="F127" s="186"/>
      <c r="S127" s="178">
        <v>1</v>
      </c>
      <c r="AF127" s="44"/>
      <c r="AG127" s="65"/>
      <c r="AH127" s="15"/>
      <c r="AI127" s="8"/>
      <c r="AJ127" s="8"/>
      <c r="AK127" s="1"/>
      <c r="AL127" s="1"/>
      <c r="AM127" s="1"/>
      <c r="AN127" s="1"/>
      <c r="AO127" s="1"/>
      <c r="AP127" s="1"/>
      <c r="AQ127" s="1"/>
      <c r="AR127" s="1"/>
      <c r="AS127" s="1"/>
      <c r="AT127" s="1"/>
      <c r="AU127" s="1"/>
      <c r="AV127" s="1"/>
      <c r="AW127" s="1"/>
      <c r="AX127" s="1"/>
      <c r="AY127" s="1"/>
      <c r="AZ127" s="1"/>
      <c r="BA127" s="1"/>
      <c r="BB127" s="1"/>
      <c r="BC127" s="1"/>
      <c r="BD127" s="1"/>
      <c r="BE127" s="1"/>
      <c r="BF127" s="1"/>
      <c r="BG127" s="15"/>
      <c r="BH127" s="15"/>
      <c r="BI127" s="15"/>
      <c r="BJ127" s="15"/>
      <c r="BK127" s="15"/>
      <c r="BL127" s="15"/>
      <c r="BM127" s="15"/>
      <c r="BN127" s="15"/>
      <c r="BO127" s="15"/>
      <c r="BP127" s="15"/>
      <c r="BQ127" s="15"/>
      <c r="BR127" s="15"/>
      <c r="BS127" s="15"/>
      <c r="BT127" s="15"/>
      <c r="BU127" s="15"/>
      <c r="BV127" s="15"/>
      <c r="BW127" s="15"/>
      <c r="BX127" s="15"/>
      <c r="BY127" s="15"/>
      <c r="BZ127" s="15"/>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row>
    <row r="128" spans="1:108" ht="15">
      <c r="A128" s="68">
        <v>12</v>
      </c>
      <c r="B128" s="156" t="s">
        <v>177</v>
      </c>
      <c r="C128" s="157">
        <v>1</v>
      </c>
      <c r="D128" s="86"/>
      <c r="E128" s="90">
        <v>1</v>
      </c>
      <c r="F128" s="186"/>
      <c r="S128" s="178">
        <v>0.5</v>
      </c>
      <c r="AF128" s="44"/>
      <c r="AG128" s="65"/>
      <c r="AH128" s="15"/>
      <c r="AI128" s="8"/>
      <c r="AJ128" s="8"/>
      <c r="AK128" s="1"/>
      <c r="AL128" s="1"/>
      <c r="AM128" s="1"/>
      <c r="AN128" s="1"/>
      <c r="AO128" s="1"/>
      <c r="AP128" s="1"/>
      <c r="AQ128" s="1"/>
      <c r="AR128" s="1"/>
      <c r="AS128" s="1"/>
      <c r="AT128" s="1"/>
      <c r="AU128" s="1"/>
      <c r="AV128" s="1"/>
      <c r="AW128" s="1"/>
      <c r="AX128" s="1"/>
      <c r="AY128" s="1"/>
      <c r="AZ128" s="1"/>
      <c r="BA128" s="1"/>
      <c r="BB128" s="1"/>
      <c r="BC128" s="1"/>
      <c r="BD128" s="1"/>
      <c r="BE128" s="1"/>
      <c r="BF128" s="1"/>
      <c r="BG128" s="15"/>
      <c r="BH128" s="15"/>
      <c r="BI128" s="15"/>
      <c r="BJ128" s="15"/>
      <c r="BK128" s="15"/>
      <c r="BL128" s="15"/>
      <c r="BM128" s="15"/>
      <c r="BN128" s="15"/>
      <c r="BO128" s="15"/>
      <c r="BP128" s="15"/>
      <c r="BQ128" s="15"/>
      <c r="BR128" s="15"/>
      <c r="BS128" s="15"/>
      <c r="BT128" s="15"/>
      <c r="BU128" s="15"/>
      <c r="BV128" s="15"/>
      <c r="BW128" s="15"/>
      <c r="BX128" s="15"/>
      <c r="BY128" s="15"/>
      <c r="BZ128" s="15"/>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row>
    <row r="129" spans="1:108" ht="15">
      <c r="A129" s="68">
        <v>13</v>
      </c>
      <c r="B129" s="156" t="s">
        <v>302</v>
      </c>
      <c r="C129" s="157"/>
      <c r="D129" s="81"/>
      <c r="E129" s="90">
        <v>1</v>
      </c>
      <c r="F129" s="186"/>
      <c r="S129" s="178">
        <v>1</v>
      </c>
      <c r="AF129" s="44"/>
      <c r="AG129" s="65"/>
      <c r="AH129" s="15"/>
      <c r="AI129" s="8"/>
      <c r="AJ129" s="8"/>
      <c r="AK129" s="1"/>
      <c r="AL129" s="1"/>
      <c r="AM129" s="1"/>
      <c r="AN129" s="1"/>
      <c r="AO129" s="1"/>
      <c r="AP129" s="1"/>
      <c r="AQ129" s="1"/>
      <c r="AR129" s="1"/>
      <c r="AS129" s="1"/>
      <c r="AT129" s="1"/>
      <c r="AU129" s="1"/>
      <c r="AV129" s="1"/>
      <c r="AW129" s="1"/>
      <c r="AX129" s="1"/>
      <c r="AY129" s="1"/>
      <c r="AZ129" s="1"/>
      <c r="BA129" s="1"/>
      <c r="BB129" s="1"/>
      <c r="BC129" s="1"/>
      <c r="BD129" s="1"/>
      <c r="BE129" s="1"/>
      <c r="BF129" s="1"/>
      <c r="BG129" s="15"/>
      <c r="BH129" s="15"/>
      <c r="BI129" s="15"/>
      <c r="BJ129" s="15"/>
      <c r="BK129" s="15"/>
      <c r="BL129" s="15"/>
      <c r="BM129" s="15"/>
      <c r="BN129" s="15"/>
      <c r="BO129" s="15"/>
      <c r="BP129" s="15"/>
      <c r="BQ129" s="15"/>
      <c r="BR129" s="15"/>
      <c r="BS129" s="15"/>
      <c r="BT129" s="15"/>
      <c r="BU129" s="15"/>
      <c r="BV129" s="15"/>
      <c r="BW129" s="15"/>
      <c r="BX129" s="15"/>
      <c r="BY129" s="15"/>
      <c r="BZ129" s="15"/>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row>
    <row r="130" spans="1:108" ht="15">
      <c r="A130" s="68">
        <v>14</v>
      </c>
      <c r="B130" s="156" t="s">
        <v>303</v>
      </c>
      <c r="C130" s="157"/>
      <c r="D130" s="86"/>
      <c r="E130" s="90">
        <v>1</v>
      </c>
      <c r="F130" s="186"/>
      <c r="S130" s="178">
        <v>0.5</v>
      </c>
      <c r="AF130" s="44"/>
      <c r="AG130" s="65"/>
      <c r="AH130" s="15"/>
      <c r="AI130" s="8"/>
      <c r="AJ130" s="8"/>
      <c r="AK130" s="1"/>
      <c r="AL130" s="1"/>
      <c r="AM130" s="1"/>
      <c r="AN130" s="1"/>
      <c r="AO130" s="1"/>
      <c r="AP130" s="1"/>
      <c r="AQ130" s="1"/>
      <c r="AR130" s="1"/>
      <c r="AS130" s="1"/>
      <c r="AT130" s="1"/>
      <c r="AU130" s="1"/>
      <c r="AV130" s="1"/>
      <c r="AW130" s="1"/>
      <c r="AX130" s="1"/>
      <c r="AY130" s="1"/>
      <c r="AZ130" s="1"/>
      <c r="BA130" s="1"/>
      <c r="BB130" s="1"/>
      <c r="BC130" s="1"/>
      <c r="BD130" s="1"/>
      <c r="BE130" s="1"/>
      <c r="BF130" s="1"/>
      <c r="BG130" s="15"/>
      <c r="BH130" s="15"/>
      <c r="BI130" s="15"/>
      <c r="BJ130" s="15"/>
      <c r="BK130" s="15"/>
      <c r="BL130" s="15"/>
      <c r="BM130" s="15"/>
      <c r="BN130" s="15"/>
      <c r="BO130" s="15"/>
      <c r="BP130" s="15"/>
      <c r="BQ130" s="15"/>
      <c r="BR130" s="15"/>
      <c r="BS130" s="15"/>
      <c r="BT130" s="15"/>
      <c r="BU130" s="15"/>
      <c r="BV130" s="15"/>
      <c r="BW130" s="15"/>
      <c r="BX130" s="15"/>
      <c r="BY130" s="15"/>
      <c r="BZ130" s="15"/>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row>
    <row r="131" spans="1:108" ht="15">
      <c r="A131" s="68">
        <v>15</v>
      </c>
      <c r="B131" s="156" t="s">
        <v>178</v>
      </c>
      <c r="C131" s="157">
        <v>1</v>
      </c>
      <c r="D131" s="81"/>
      <c r="E131" s="90">
        <v>1</v>
      </c>
      <c r="F131" s="186"/>
      <c r="H131" s="178">
        <v>1</v>
      </c>
      <c r="S131" s="178">
        <v>1</v>
      </c>
      <c r="AF131" s="44"/>
      <c r="AG131" s="65"/>
      <c r="AH131" s="15"/>
      <c r="AI131" s="8"/>
      <c r="AJ131" s="8"/>
      <c r="AK131" s="1"/>
      <c r="AL131" s="1"/>
      <c r="AM131" s="1"/>
      <c r="AN131" s="1"/>
      <c r="AO131" s="1"/>
      <c r="AP131" s="1"/>
      <c r="AQ131" s="1"/>
      <c r="AR131" s="1"/>
      <c r="AS131" s="1"/>
      <c r="AT131" s="1"/>
      <c r="AU131" s="1"/>
      <c r="AV131" s="1"/>
      <c r="AW131" s="1"/>
      <c r="AX131" s="1"/>
      <c r="AY131" s="1"/>
      <c r="AZ131" s="1"/>
      <c r="BA131" s="1"/>
      <c r="BB131" s="1"/>
      <c r="BC131" s="1"/>
      <c r="BD131" s="1"/>
      <c r="BE131" s="1"/>
      <c r="BF131" s="1"/>
      <c r="BG131" s="15"/>
      <c r="BH131" s="15"/>
      <c r="BI131" s="15"/>
      <c r="BJ131" s="15"/>
      <c r="BK131" s="15"/>
      <c r="BL131" s="15"/>
      <c r="BM131" s="15"/>
      <c r="BN131" s="15"/>
      <c r="BO131" s="15"/>
      <c r="BP131" s="15"/>
      <c r="BQ131" s="15"/>
      <c r="BR131" s="15"/>
      <c r="BS131" s="15"/>
      <c r="BT131" s="15"/>
      <c r="BU131" s="15"/>
      <c r="BV131" s="15"/>
      <c r="BW131" s="15"/>
      <c r="BX131" s="15"/>
      <c r="BY131" s="15"/>
      <c r="BZ131" s="15"/>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row>
    <row r="132" spans="1:108" ht="15">
      <c r="A132" s="68">
        <v>16</v>
      </c>
      <c r="B132" s="156" t="s">
        <v>179</v>
      </c>
      <c r="C132" s="157"/>
      <c r="D132" s="86"/>
      <c r="E132" s="90">
        <v>1</v>
      </c>
      <c r="F132" s="186"/>
      <c r="H132" s="178">
        <v>0.5</v>
      </c>
      <c r="S132" s="178">
        <v>1</v>
      </c>
      <c r="AF132" s="44"/>
      <c r="AG132" s="65"/>
      <c r="AH132" s="15"/>
      <c r="AI132" s="8"/>
      <c r="AJ132" s="8"/>
      <c r="AK132" s="1"/>
      <c r="AL132" s="1"/>
      <c r="AM132" s="1"/>
      <c r="AN132" s="1"/>
      <c r="AO132" s="1"/>
      <c r="AP132" s="1"/>
      <c r="AQ132" s="1"/>
      <c r="AR132" s="1"/>
      <c r="AS132" s="1"/>
      <c r="AT132" s="1"/>
      <c r="AU132" s="1"/>
      <c r="AV132" s="1"/>
      <c r="AW132" s="1"/>
      <c r="AX132" s="1"/>
      <c r="AY132" s="1"/>
      <c r="AZ132" s="1"/>
      <c r="BA132" s="1"/>
      <c r="BB132" s="1"/>
      <c r="BC132" s="1"/>
      <c r="BD132" s="1"/>
      <c r="BE132" s="1"/>
      <c r="BF132" s="1"/>
      <c r="BG132" s="15"/>
      <c r="BH132" s="15"/>
      <c r="BI132" s="15"/>
      <c r="BJ132" s="15"/>
      <c r="BK132" s="15"/>
      <c r="BL132" s="15"/>
      <c r="BM132" s="15"/>
      <c r="BN132" s="15"/>
      <c r="BO132" s="15"/>
      <c r="BP132" s="15"/>
      <c r="BQ132" s="15"/>
      <c r="BR132" s="15"/>
      <c r="BS132" s="15"/>
      <c r="BT132" s="15"/>
      <c r="BU132" s="15"/>
      <c r="BV132" s="15"/>
      <c r="BW132" s="15"/>
      <c r="BX132" s="15"/>
      <c r="BY132" s="15"/>
      <c r="BZ132" s="15"/>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row>
    <row r="133" spans="1:108" ht="15">
      <c r="A133" s="68">
        <v>17</v>
      </c>
      <c r="B133" s="156" t="s">
        <v>180</v>
      </c>
      <c r="C133" s="157"/>
      <c r="D133" s="81"/>
      <c r="E133" s="90">
        <v>1</v>
      </c>
      <c r="F133" s="186"/>
      <c r="H133" s="178">
        <v>0.5</v>
      </c>
      <c r="S133" s="178">
        <v>0.5</v>
      </c>
      <c r="AF133" s="44"/>
      <c r="AG133" s="65"/>
      <c r="AH133" s="15"/>
      <c r="AI133" s="8"/>
      <c r="AJ133" s="8"/>
      <c r="AK133" s="1"/>
      <c r="AL133" s="1"/>
      <c r="AM133" s="1"/>
      <c r="AN133" s="1"/>
      <c r="AO133" s="1"/>
      <c r="AP133" s="1"/>
      <c r="AQ133" s="1"/>
      <c r="AR133" s="1"/>
      <c r="AS133" s="1"/>
      <c r="AT133" s="1"/>
      <c r="AU133" s="1"/>
      <c r="AV133" s="1"/>
      <c r="AW133" s="1"/>
      <c r="AX133" s="1"/>
      <c r="AY133" s="1"/>
      <c r="AZ133" s="1"/>
      <c r="BA133" s="1"/>
      <c r="BB133" s="1"/>
      <c r="BC133" s="1"/>
      <c r="BD133" s="1"/>
      <c r="BE133" s="1"/>
      <c r="BF133" s="1"/>
      <c r="BG133" s="15"/>
      <c r="BH133" s="15"/>
      <c r="BI133" s="15"/>
      <c r="BJ133" s="15"/>
      <c r="BK133" s="15"/>
      <c r="BL133" s="15"/>
      <c r="BM133" s="15"/>
      <c r="BN133" s="15"/>
      <c r="BO133" s="15"/>
      <c r="BP133" s="15"/>
      <c r="BQ133" s="15"/>
      <c r="BR133" s="15"/>
      <c r="BS133" s="15"/>
      <c r="BT133" s="15"/>
      <c r="BU133" s="15"/>
      <c r="BV133" s="15"/>
      <c r="BW133" s="15"/>
      <c r="BX133" s="15"/>
      <c r="BY133" s="15"/>
      <c r="BZ133" s="15"/>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row>
    <row r="134" spans="1:108" ht="15">
      <c r="A134" s="68">
        <v>18</v>
      </c>
      <c r="B134" s="156" t="s">
        <v>304</v>
      </c>
      <c r="C134" s="157">
        <v>1</v>
      </c>
      <c r="D134" s="86"/>
      <c r="E134" s="25">
        <v>1</v>
      </c>
      <c r="F134" s="182"/>
      <c r="H134" s="178">
        <v>0.5</v>
      </c>
      <c r="S134" s="178">
        <v>1</v>
      </c>
      <c r="AF134" s="44"/>
      <c r="AG134" s="65"/>
      <c r="AH134" s="15"/>
      <c r="AI134" s="8"/>
      <c r="AJ134" s="8"/>
      <c r="AK134" s="1"/>
      <c r="AL134" s="1"/>
      <c r="AM134" s="1"/>
      <c r="AN134" s="1"/>
      <c r="AO134" s="1"/>
      <c r="AP134" s="1"/>
      <c r="AQ134" s="1"/>
      <c r="AR134" s="1"/>
      <c r="AS134" s="1"/>
      <c r="AT134" s="1"/>
      <c r="AU134" s="1"/>
      <c r="AV134" s="1"/>
      <c r="AW134" s="1"/>
      <c r="AX134" s="1"/>
      <c r="AY134" s="1"/>
      <c r="AZ134" s="1"/>
      <c r="BA134" s="1"/>
      <c r="BB134" s="1"/>
      <c r="BC134" s="1"/>
      <c r="BD134" s="1"/>
      <c r="BE134" s="1"/>
      <c r="BF134" s="1"/>
      <c r="BG134" s="15"/>
      <c r="BH134" s="15"/>
      <c r="BI134" s="15"/>
      <c r="BJ134" s="15"/>
      <c r="BK134" s="15"/>
      <c r="BL134" s="15"/>
      <c r="BM134" s="15"/>
      <c r="BN134" s="15"/>
      <c r="BO134" s="15"/>
      <c r="BP134" s="15"/>
      <c r="BQ134" s="15"/>
      <c r="BR134" s="15"/>
      <c r="BS134" s="15"/>
      <c r="BT134" s="15"/>
      <c r="BU134" s="15"/>
      <c r="BV134" s="15"/>
      <c r="BW134" s="15"/>
      <c r="BX134" s="15"/>
      <c r="BY134" s="15"/>
      <c r="BZ134" s="15"/>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row>
    <row r="135" spans="1:108" ht="15">
      <c r="A135" s="68">
        <v>19</v>
      </c>
      <c r="B135" s="156" t="s">
        <v>181</v>
      </c>
      <c r="C135" s="157"/>
      <c r="D135" s="81"/>
      <c r="E135" s="25">
        <v>1</v>
      </c>
      <c r="F135" s="182"/>
      <c r="H135" s="178">
        <v>0.5</v>
      </c>
      <c r="AF135" s="44"/>
      <c r="AG135" s="65"/>
      <c r="AH135" s="15"/>
      <c r="AI135" s="8"/>
      <c r="AJ135" s="8"/>
      <c r="AK135" s="1"/>
      <c r="AL135" s="1"/>
      <c r="AM135" s="1"/>
      <c r="AN135" s="1"/>
      <c r="AO135" s="1"/>
      <c r="AP135" s="1"/>
      <c r="AQ135" s="1"/>
      <c r="AR135" s="1"/>
      <c r="AS135" s="1"/>
      <c r="AT135" s="1"/>
      <c r="AU135" s="1"/>
      <c r="AV135" s="1"/>
      <c r="AW135" s="1"/>
      <c r="AX135" s="1"/>
      <c r="AY135" s="1"/>
      <c r="AZ135" s="1"/>
      <c r="BA135" s="1"/>
      <c r="BB135" s="1"/>
      <c r="BC135" s="1"/>
      <c r="BD135" s="1"/>
      <c r="BE135" s="1"/>
      <c r="BF135" s="1"/>
      <c r="BG135" s="15"/>
      <c r="BH135" s="15"/>
      <c r="BI135" s="15"/>
      <c r="BJ135" s="15"/>
      <c r="BK135" s="15"/>
      <c r="BL135" s="15"/>
      <c r="BM135" s="15"/>
      <c r="BN135" s="15"/>
      <c r="BO135" s="15"/>
      <c r="BP135" s="15"/>
      <c r="BQ135" s="15"/>
      <c r="BR135" s="15"/>
      <c r="BS135" s="15"/>
      <c r="BT135" s="15"/>
      <c r="BU135" s="15"/>
      <c r="BV135" s="15"/>
      <c r="BW135" s="15"/>
      <c r="BX135" s="15"/>
      <c r="BY135" s="15"/>
      <c r="BZ135" s="15"/>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row>
    <row r="136" spans="1:108" ht="15">
      <c r="A136" s="68">
        <v>20</v>
      </c>
      <c r="B136" s="156" t="s">
        <v>305</v>
      </c>
      <c r="C136" s="157"/>
      <c r="D136" s="86"/>
      <c r="E136" s="25">
        <v>1</v>
      </c>
      <c r="F136" s="182"/>
      <c r="H136" s="178">
        <v>0.5</v>
      </c>
      <c r="S136" s="178">
        <v>1</v>
      </c>
      <c r="AF136" s="44"/>
      <c r="AG136" s="65"/>
      <c r="AH136" s="15"/>
      <c r="AI136" s="8"/>
      <c r="AJ136" s="8"/>
      <c r="AK136" s="1"/>
      <c r="AL136" s="1"/>
      <c r="AM136" s="1"/>
      <c r="AN136" s="1"/>
      <c r="AO136" s="1"/>
      <c r="AP136" s="1"/>
      <c r="AQ136" s="1"/>
      <c r="AR136" s="1"/>
      <c r="AS136" s="1"/>
      <c r="AT136" s="1"/>
      <c r="AU136" s="1"/>
      <c r="AV136" s="1"/>
      <c r="AW136" s="1"/>
      <c r="AX136" s="1"/>
      <c r="AY136" s="1"/>
      <c r="AZ136" s="1"/>
      <c r="BA136" s="1"/>
      <c r="BB136" s="1"/>
      <c r="BC136" s="1"/>
      <c r="BD136" s="1"/>
      <c r="BE136" s="1"/>
      <c r="BF136" s="1"/>
      <c r="BG136" s="15"/>
      <c r="BH136" s="15"/>
      <c r="BI136" s="15"/>
      <c r="BJ136" s="15"/>
      <c r="BK136" s="15"/>
      <c r="BL136" s="15"/>
      <c r="BM136" s="15"/>
      <c r="BN136" s="15"/>
      <c r="BO136" s="15"/>
      <c r="BP136" s="15"/>
      <c r="BQ136" s="15"/>
      <c r="BR136" s="15"/>
      <c r="BS136" s="15"/>
      <c r="BT136" s="15"/>
      <c r="BU136" s="15"/>
      <c r="BV136" s="15"/>
      <c r="BW136" s="15"/>
      <c r="BX136" s="15"/>
      <c r="BY136" s="15"/>
      <c r="BZ136" s="15"/>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row>
    <row r="137" spans="1:108" ht="15">
      <c r="A137" s="68">
        <v>21</v>
      </c>
      <c r="B137" s="156" t="s">
        <v>306</v>
      </c>
      <c r="C137" s="157">
        <v>1</v>
      </c>
      <c r="D137" s="81"/>
      <c r="E137" s="25">
        <v>1</v>
      </c>
      <c r="F137" s="182"/>
      <c r="H137" s="178">
        <v>0.5</v>
      </c>
      <c r="S137" s="178">
        <v>1</v>
      </c>
      <c r="AF137" s="44"/>
      <c r="AG137" s="65"/>
      <c r="AH137" s="15"/>
      <c r="AI137" s="8"/>
      <c r="AJ137" s="8"/>
      <c r="AK137" s="1"/>
      <c r="AL137" s="1"/>
      <c r="AM137" s="1"/>
      <c r="AN137" s="1"/>
      <c r="AO137" s="1"/>
      <c r="AP137" s="1"/>
      <c r="AQ137" s="1"/>
      <c r="AR137" s="1"/>
      <c r="AS137" s="1"/>
      <c r="AT137" s="1"/>
      <c r="AU137" s="1"/>
      <c r="AV137" s="1"/>
      <c r="AW137" s="1"/>
      <c r="AX137" s="1"/>
      <c r="AY137" s="1"/>
      <c r="AZ137" s="1"/>
      <c r="BA137" s="1"/>
      <c r="BB137" s="1"/>
      <c r="BC137" s="1"/>
      <c r="BD137" s="1"/>
      <c r="BE137" s="1"/>
      <c r="BF137" s="1"/>
      <c r="BG137" s="15"/>
      <c r="BH137" s="15"/>
      <c r="BI137" s="15"/>
      <c r="BJ137" s="15"/>
      <c r="BK137" s="15"/>
      <c r="BL137" s="15"/>
      <c r="BM137" s="15"/>
      <c r="BN137" s="15"/>
      <c r="BO137" s="15"/>
      <c r="BP137" s="15"/>
      <c r="BQ137" s="15"/>
      <c r="BR137" s="15"/>
      <c r="BS137" s="15"/>
      <c r="BT137" s="15"/>
      <c r="BU137" s="15"/>
      <c r="BV137" s="15"/>
      <c r="BW137" s="15"/>
      <c r="BX137" s="15"/>
      <c r="BY137" s="15"/>
      <c r="BZ137" s="15"/>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row>
    <row r="138" spans="1:108" ht="15">
      <c r="A138" s="68">
        <v>22</v>
      </c>
      <c r="B138" s="156" t="s">
        <v>58</v>
      </c>
      <c r="C138" s="157">
        <v>1</v>
      </c>
      <c r="D138" s="86"/>
      <c r="E138" s="25">
        <v>1</v>
      </c>
      <c r="F138" s="182"/>
      <c r="H138" s="178">
        <v>0.5</v>
      </c>
      <c r="S138" s="178">
        <v>1</v>
      </c>
      <c r="AF138" s="44"/>
      <c r="AG138" s="65"/>
      <c r="AH138" s="15"/>
      <c r="AI138" s="8"/>
      <c r="AJ138" s="8"/>
      <c r="AK138" s="1"/>
      <c r="AL138" s="1"/>
      <c r="AM138" s="1"/>
      <c r="AN138" s="1"/>
      <c r="AO138" s="1"/>
      <c r="AP138" s="1"/>
      <c r="AQ138" s="1"/>
      <c r="AR138" s="1"/>
      <c r="AS138" s="1"/>
      <c r="AT138" s="1"/>
      <c r="AU138" s="1"/>
      <c r="AV138" s="1"/>
      <c r="AW138" s="1"/>
      <c r="AX138" s="1"/>
      <c r="AY138" s="1"/>
      <c r="AZ138" s="1"/>
      <c r="BA138" s="1"/>
      <c r="BB138" s="1"/>
      <c r="BC138" s="1"/>
      <c r="BD138" s="1"/>
      <c r="BE138" s="1"/>
      <c r="BF138" s="1"/>
      <c r="BG138" s="15"/>
      <c r="BH138" s="15"/>
      <c r="BI138" s="15"/>
      <c r="BJ138" s="15"/>
      <c r="BK138" s="15"/>
      <c r="BL138" s="15"/>
      <c r="BM138" s="15"/>
      <c r="BN138" s="15"/>
      <c r="BO138" s="15"/>
      <c r="BP138" s="15"/>
      <c r="BQ138" s="15"/>
      <c r="BR138" s="15"/>
      <c r="BS138" s="15"/>
      <c r="BT138" s="15"/>
      <c r="BU138" s="15"/>
      <c r="BV138" s="15"/>
      <c r="BW138" s="15"/>
      <c r="BX138" s="15"/>
      <c r="BY138" s="15"/>
      <c r="BZ138" s="15"/>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row>
    <row r="139" spans="1:108" ht="15">
      <c r="A139" s="68">
        <v>23</v>
      </c>
      <c r="B139" s="156" t="s">
        <v>307</v>
      </c>
      <c r="C139" s="157"/>
      <c r="D139" s="81"/>
      <c r="E139" s="25">
        <v>1</v>
      </c>
      <c r="F139" s="182"/>
      <c r="H139" s="178">
        <v>1</v>
      </c>
      <c r="S139" s="178">
        <v>1</v>
      </c>
      <c r="AF139" s="44"/>
      <c r="AG139" s="65"/>
      <c r="AH139" s="15"/>
      <c r="AI139" s="8"/>
      <c r="AJ139" s="8"/>
      <c r="AK139" s="1"/>
      <c r="AL139" s="1"/>
      <c r="AM139" s="1"/>
      <c r="AN139" s="1"/>
      <c r="AO139" s="1"/>
      <c r="AP139" s="1"/>
      <c r="AQ139" s="1"/>
      <c r="AR139" s="1"/>
      <c r="AS139" s="1"/>
      <c r="AT139" s="1"/>
      <c r="AU139" s="1"/>
      <c r="AV139" s="1"/>
      <c r="AW139" s="1"/>
      <c r="AX139" s="1"/>
      <c r="AY139" s="1"/>
      <c r="AZ139" s="1"/>
      <c r="BA139" s="1"/>
      <c r="BB139" s="1"/>
      <c r="BC139" s="1"/>
      <c r="BD139" s="1"/>
      <c r="BE139" s="1"/>
      <c r="BF139" s="1"/>
      <c r="BG139" s="15"/>
      <c r="BH139" s="15"/>
      <c r="BI139" s="15"/>
      <c r="BJ139" s="15"/>
      <c r="BK139" s="15"/>
      <c r="BL139" s="15"/>
      <c r="BM139" s="15"/>
      <c r="BN139" s="15"/>
      <c r="BO139" s="15"/>
      <c r="BP139" s="15"/>
      <c r="BQ139" s="15"/>
      <c r="BR139" s="15"/>
      <c r="BS139" s="15"/>
      <c r="BT139" s="15"/>
      <c r="BU139" s="15"/>
      <c r="BV139" s="15"/>
      <c r="BW139" s="15"/>
      <c r="BX139" s="15"/>
      <c r="BY139" s="15"/>
      <c r="BZ139" s="15"/>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row>
    <row r="140" spans="1:108" ht="15">
      <c r="A140" s="68">
        <v>24</v>
      </c>
      <c r="B140" s="156" t="s">
        <v>308</v>
      </c>
      <c r="C140" s="157"/>
      <c r="D140" s="86"/>
      <c r="E140" s="25">
        <v>1</v>
      </c>
      <c r="F140" s="182"/>
      <c r="H140" s="178">
        <v>0.5</v>
      </c>
      <c r="S140" s="178">
        <v>0.5</v>
      </c>
      <c r="AF140" s="44"/>
      <c r="AG140" s="65"/>
      <c r="AH140" s="15"/>
      <c r="AI140" s="8"/>
      <c r="AJ140" s="8"/>
      <c r="AK140" s="1"/>
      <c r="AL140" s="1"/>
      <c r="AM140" s="1"/>
      <c r="AN140" s="1"/>
      <c r="AO140" s="1"/>
      <c r="AP140" s="1"/>
      <c r="AQ140" s="1"/>
      <c r="AR140" s="1"/>
      <c r="AS140" s="1"/>
      <c r="AT140" s="1"/>
      <c r="AU140" s="1"/>
      <c r="AV140" s="1"/>
      <c r="AW140" s="1"/>
      <c r="AX140" s="1"/>
      <c r="AY140" s="1"/>
      <c r="AZ140" s="1"/>
      <c r="BA140" s="1"/>
      <c r="BB140" s="1"/>
      <c r="BC140" s="1"/>
      <c r="BD140" s="1"/>
      <c r="BE140" s="1"/>
      <c r="BF140" s="1"/>
      <c r="BG140" s="15"/>
      <c r="BH140" s="15"/>
      <c r="BI140" s="15"/>
      <c r="BJ140" s="15"/>
      <c r="BK140" s="15"/>
      <c r="BL140" s="15"/>
      <c r="BM140" s="15"/>
      <c r="BN140" s="15"/>
      <c r="BO140" s="15"/>
      <c r="BP140" s="15"/>
      <c r="BQ140" s="15"/>
      <c r="BR140" s="15"/>
      <c r="BS140" s="15"/>
      <c r="BT140" s="15"/>
      <c r="BU140" s="15"/>
      <c r="BV140" s="15"/>
      <c r="BW140" s="15"/>
      <c r="BX140" s="15"/>
      <c r="BY140" s="15"/>
      <c r="BZ140" s="15"/>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row>
    <row r="141" spans="1:108" ht="15">
      <c r="A141" s="68">
        <v>25</v>
      </c>
      <c r="B141" s="156" t="s">
        <v>84</v>
      </c>
      <c r="C141" s="157">
        <v>1</v>
      </c>
      <c r="D141" s="81"/>
      <c r="E141" s="25">
        <v>1</v>
      </c>
      <c r="F141" s="182"/>
      <c r="H141" s="178">
        <v>0</v>
      </c>
      <c r="S141" s="178">
        <v>0.5</v>
      </c>
      <c r="AF141" s="44"/>
      <c r="AG141" s="65"/>
      <c r="AH141" s="15"/>
      <c r="AI141" s="8"/>
      <c r="AJ141" s="8"/>
      <c r="AK141" s="1"/>
      <c r="AL141" s="1"/>
      <c r="AM141" s="1"/>
      <c r="AN141" s="1"/>
      <c r="AO141" s="1"/>
      <c r="AP141" s="1"/>
      <c r="AQ141" s="1"/>
      <c r="AR141" s="1"/>
      <c r="AS141" s="1"/>
      <c r="AT141" s="1"/>
      <c r="AU141" s="1"/>
      <c r="AV141" s="1"/>
      <c r="AW141" s="1"/>
      <c r="AX141" s="1"/>
      <c r="AY141" s="1"/>
      <c r="AZ141" s="1"/>
      <c r="BA141" s="1"/>
      <c r="BB141" s="1"/>
      <c r="BC141" s="1"/>
      <c r="BD141" s="1"/>
      <c r="BE141" s="1"/>
      <c r="BF141" s="1"/>
      <c r="BG141" s="15"/>
      <c r="BH141" s="15"/>
      <c r="BI141" s="15"/>
      <c r="BJ141" s="15"/>
      <c r="BK141" s="15"/>
      <c r="BL141" s="15"/>
      <c r="BM141" s="15"/>
      <c r="BN141" s="15"/>
      <c r="BO141" s="15"/>
      <c r="BP141" s="15"/>
      <c r="BQ141" s="15"/>
      <c r="BR141" s="15"/>
      <c r="BS141" s="15"/>
      <c r="BT141" s="15"/>
      <c r="BU141" s="15"/>
      <c r="BV141" s="15"/>
      <c r="BW141" s="15"/>
      <c r="BX141" s="15"/>
      <c r="BY141" s="15"/>
      <c r="BZ141" s="15"/>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row>
    <row r="142" spans="1:108" ht="15">
      <c r="A142" s="68">
        <v>26</v>
      </c>
      <c r="B142" s="156" t="s">
        <v>182</v>
      </c>
      <c r="C142" s="157">
        <v>1</v>
      </c>
      <c r="D142" s="86"/>
      <c r="E142" s="25">
        <v>1</v>
      </c>
      <c r="F142" s="182"/>
      <c r="H142" s="178">
        <v>0</v>
      </c>
      <c r="S142" s="178">
        <v>1</v>
      </c>
      <c r="AF142" s="44"/>
      <c r="AG142" s="65"/>
      <c r="AH142" s="15"/>
      <c r="AI142" s="8"/>
      <c r="AJ142" s="8"/>
      <c r="AK142" s="1"/>
      <c r="AL142" s="1"/>
      <c r="AM142" s="1"/>
      <c r="AN142" s="1"/>
      <c r="AO142" s="1"/>
      <c r="AP142" s="1"/>
      <c r="AQ142" s="1"/>
      <c r="AR142" s="1"/>
      <c r="AS142" s="1"/>
      <c r="AT142" s="1"/>
      <c r="AU142" s="1"/>
      <c r="AV142" s="1"/>
      <c r="AW142" s="1"/>
      <c r="AX142" s="1"/>
      <c r="AY142" s="1"/>
      <c r="AZ142" s="1"/>
      <c r="BA142" s="1"/>
      <c r="BB142" s="1"/>
      <c r="BC142" s="1"/>
      <c r="BD142" s="1"/>
      <c r="BE142" s="1"/>
      <c r="BF142" s="1"/>
      <c r="BG142" s="15"/>
      <c r="BH142" s="15"/>
      <c r="BI142" s="15"/>
      <c r="BJ142" s="15"/>
      <c r="BK142" s="15"/>
      <c r="BL142" s="15"/>
      <c r="BM142" s="15"/>
      <c r="BN142" s="15"/>
      <c r="BO142" s="15"/>
      <c r="BP142" s="15"/>
      <c r="BQ142" s="15"/>
      <c r="BR142" s="15"/>
      <c r="BS142" s="15"/>
      <c r="BT142" s="15"/>
      <c r="BU142" s="15"/>
      <c r="BV142" s="15"/>
      <c r="BW142" s="15"/>
      <c r="BX142" s="15"/>
      <c r="BY142" s="15"/>
      <c r="BZ142" s="15"/>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row>
    <row r="143" spans="1:108" ht="15">
      <c r="A143" s="68">
        <v>27</v>
      </c>
      <c r="B143" s="156" t="s">
        <v>309</v>
      </c>
      <c r="C143" s="157">
        <v>1</v>
      </c>
      <c r="D143" s="81"/>
      <c r="E143" s="25">
        <v>1</v>
      </c>
      <c r="F143" s="182"/>
      <c r="H143" s="178">
        <v>0.5</v>
      </c>
      <c r="S143" s="178">
        <v>0.5</v>
      </c>
      <c r="AF143" s="15"/>
      <c r="AG143" s="65"/>
      <c r="AH143" s="15"/>
      <c r="AI143" s="8"/>
      <c r="AJ143" s="8"/>
      <c r="AK143" s="1"/>
      <c r="AL143" s="1"/>
      <c r="AM143" s="1"/>
      <c r="AN143" s="1"/>
      <c r="AO143" s="1"/>
      <c r="AP143" s="1"/>
      <c r="AQ143" s="1"/>
      <c r="AR143" s="1"/>
      <c r="AS143" s="1"/>
      <c r="AT143" s="1"/>
      <c r="AU143" s="1"/>
      <c r="AV143" s="1"/>
      <c r="AW143" s="1"/>
      <c r="AX143" s="1"/>
      <c r="AY143" s="1"/>
      <c r="AZ143" s="1"/>
      <c r="BA143" s="1"/>
      <c r="BB143" s="1"/>
      <c r="BC143" s="1"/>
      <c r="BD143" s="1"/>
      <c r="BE143" s="1"/>
      <c r="BF143" s="1"/>
      <c r="BG143" s="15"/>
      <c r="BH143" s="15"/>
      <c r="BI143" s="15"/>
      <c r="BJ143" s="15"/>
      <c r="BK143" s="15"/>
      <c r="BL143" s="15"/>
      <c r="BM143" s="15"/>
      <c r="BN143" s="15"/>
      <c r="BO143" s="15"/>
      <c r="BP143" s="15"/>
      <c r="BQ143" s="15"/>
      <c r="BR143" s="15"/>
      <c r="BS143" s="15"/>
      <c r="BT143" s="15"/>
      <c r="BU143" s="15"/>
      <c r="BV143" s="15"/>
      <c r="BW143" s="15"/>
      <c r="BX143" s="15"/>
      <c r="BY143" s="15"/>
      <c r="BZ143" s="15"/>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row>
    <row r="144" spans="1:108" ht="15">
      <c r="A144" s="68">
        <v>28</v>
      </c>
      <c r="B144" s="156" t="s">
        <v>310</v>
      </c>
      <c r="C144" s="157"/>
      <c r="D144" s="86"/>
      <c r="E144" s="25">
        <v>1</v>
      </c>
      <c r="F144" s="182"/>
      <c r="H144" s="178">
        <v>0.5</v>
      </c>
      <c r="S144" s="178">
        <v>1</v>
      </c>
      <c r="AF144" s="15"/>
      <c r="AG144" s="65"/>
      <c r="AH144" s="15"/>
      <c r="AI144" s="8"/>
      <c r="AJ144" s="8"/>
      <c r="AK144" s="1"/>
      <c r="AL144" s="1"/>
      <c r="AM144" s="1"/>
      <c r="AN144" s="1"/>
      <c r="AO144" s="1"/>
      <c r="AP144" s="1"/>
      <c r="AQ144" s="1"/>
      <c r="AR144" s="1"/>
      <c r="AS144" s="1"/>
      <c r="AT144" s="1"/>
      <c r="AU144" s="1"/>
      <c r="AV144" s="1"/>
      <c r="AW144" s="1"/>
      <c r="AX144" s="1"/>
      <c r="AY144" s="1"/>
      <c r="AZ144" s="1"/>
      <c r="BA144" s="1"/>
      <c r="BB144" s="1"/>
      <c r="BC144" s="1"/>
      <c r="BD144" s="1"/>
      <c r="BE144" s="1"/>
      <c r="BF144" s="1"/>
      <c r="BG144" s="15"/>
      <c r="BH144" s="15"/>
      <c r="BI144" s="15"/>
      <c r="BJ144" s="15"/>
      <c r="BK144" s="15"/>
      <c r="BL144" s="15"/>
      <c r="BM144" s="15"/>
      <c r="BN144" s="15"/>
      <c r="BO144" s="15"/>
      <c r="BP144" s="15"/>
      <c r="BQ144" s="15"/>
      <c r="BR144" s="15"/>
      <c r="BS144" s="15"/>
      <c r="BT144" s="15"/>
      <c r="BU144" s="15"/>
      <c r="BV144" s="15"/>
      <c r="BW144" s="15"/>
      <c r="BX144" s="15"/>
      <c r="BY144" s="15"/>
      <c r="BZ144" s="15"/>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row>
    <row r="145" spans="1:108" ht="15">
      <c r="A145" s="68">
        <v>29</v>
      </c>
      <c r="B145" s="156" t="s">
        <v>311</v>
      </c>
      <c r="C145" s="157"/>
      <c r="D145" s="81"/>
      <c r="E145" s="25">
        <v>1</v>
      </c>
      <c r="F145" s="182"/>
      <c r="H145" s="178">
        <v>0.5</v>
      </c>
      <c r="S145" s="178">
        <v>1</v>
      </c>
      <c r="AF145" s="15"/>
      <c r="AG145" s="65"/>
      <c r="AH145" s="15"/>
      <c r="AI145" s="8"/>
      <c r="AJ145" s="8"/>
      <c r="AK145" s="1"/>
      <c r="AL145" s="1"/>
      <c r="AM145" s="1"/>
      <c r="AN145" s="1"/>
      <c r="AO145" s="1"/>
      <c r="AP145" s="1"/>
      <c r="AQ145" s="1"/>
      <c r="AR145" s="1"/>
      <c r="AS145" s="1"/>
      <c r="AT145" s="1"/>
      <c r="AU145" s="1"/>
      <c r="AV145" s="1"/>
      <c r="AW145" s="1"/>
      <c r="AX145" s="1"/>
      <c r="AY145" s="1"/>
      <c r="AZ145" s="1"/>
      <c r="BA145" s="1"/>
      <c r="BB145" s="1"/>
      <c r="BC145" s="1"/>
      <c r="BD145" s="1"/>
      <c r="BE145" s="1"/>
      <c r="BF145" s="1"/>
      <c r="BG145" s="15"/>
      <c r="BH145" s="15"/>
      <c r="BI145" s="15"/>
      <c r="BJ145" s="15"/>
      <c r="BK145" s="15"/>
      <c r="BL145" s="15"/>
      <c r="BM145" s="15"/>
      <c r="BN145" s="15"/>
      <c r="BO145" s="15"/>
      <c r="BP145" s="15"/>
      <c r="BQ145" s="15"/>
      <c r="BR145" s="15"/>
      <c r="BS145" s="15"/>
      <c r="BT145" s="15"/>
      <c r="BU145" s="15"/>
      <c r="BV145" s="15"/>
      <c r="BW145" s="15"/>
      <c r="BX145" s="15"/>
      <c r="BY145" s="15"/>
      <c r="BZ145" s="15"/>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row>
    <row r="146" spans="1:108" ht="15">
      <c r="A146" s="68">
        <v>30</v>
      </c>
      <c r="B146" s="156" t="s">
        <v>312</v>
      </c>
      <c r="C146" s="157">
        <v>1</v>
      </c>
      <c r="D146" s="86"/>
      <c r="E146" s="25">
        <v>1</v>
      </c>
      <c r="F146" s="182"/>
      <c r="H146" s="178">
        <v>1</v>
      </c>
      <c r="S146" s="178">
        <v>1</v>
      </c>
      <c r="AF146" s="15"/>
      <c r="AG146" s="65"/>
      <c r="AH146" s="15"/>
      <c r="AI146" s="8"/>
      <c r="AJ146" s="8"/>
      <c r="AK146" s="1"/>
      <c r="AL146" s="1"/>
      <c r="AM146" s="1"/>
      <c r="AN146" s="1"/>
      <c r="AO146" s="1"/>
      <c r="AP146" s="1"/>
      <c r="AQ146" s="1"/>
      <c r="AR146" s="1"/>
      <c r="AS146" s="1"/>
      <c r="AT146" s="1"/>
      <c r="AU146" s="1"/>
      <c r="AV146" s="1"/>
      <c r="AW146" s="1"/>
      <c r="AX146" s="1"/>
      <c r="AY146" s="1"/>
      <c r="AZ146" s="1"/>
      <c r="BA146" s="1"/>
      <c r="BB146" s="1"/>
      <c r="BC146" s="1"/>
      <c r="BD146" s="1"/>
      <c r="BE146" s="1"/>
      <c r="BF146" s="1"/>
      <c r="BG146" s="15"/>
      <c r="BH146" s="15"/>
      <c r="BI146" s="15"/>
      <c r="BJ146" s="15"/>
      <c r="BK146" s="15"/>
      <c r="BL146" s="15"/>
      <c r="BM146" s="15"/>
      <c r="BN146" s="15"/>
      <c r="BO146" s="15"/>
      <c r="BP146" s="15"/>
      <c r="BQ146" s="15"/>
      <c r="BR146" s="15"/>
      <c r="BS146" s="15"/>
      <c r="BT146" s="15"/>
      <c r="BU146" s="15"/>
      <c r="BV146" s="15"/>
      <c r="BW146" s="15"/>
      <c r="BX146" s="15"/>
      <c r="BY146" s="15"/>
      <c r="BZ146" s="15"/>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row>
    <row r="147" spans="1:108" ht="15">
      <c r="A147" s="68">
        <v>31</v>
      </c>
      <c r="B147" s="156" t="s">
        <v>313</v>
      </c>
      <c r="C147" s="157"/>
      <c r="D147" s="86"/>
      <c r="E147" s="25">
        <v>1</v>
      </c>
      <c r="F147" s="182"/>
      <c r="H147" s="178">
        <v>1</v>
      </c>
      <c r="S147" s="178">
        <v>1</v>
      </c>
      <c r="AF147" s="15"/>
      <c r="AG147" s="65"/>
      <c r="AH147" s="15"/>
      <c r="AI147" s="24"/>
      <c r="AJ147" s="24"/>
      <c r="AK147" s="15"/>
      <c r="AL147" s="1"/>
      <c r="AM147" s="1"/>
      <c r="AN147" s="1"/>
      <c r="AO147" s="1"/>
      <c r="AP147" s="1"/>
      <c r="AQ147" s="1"/>
      <c r="AR147" s="1"/>
      <c r="AS147" s="1"/>
      <c r="AT147" s="1"/>
      <c r="AU147" s="1"/>
      <c r="AV147" s="1"/>
      <c r="AW147" s="1"/>
      <c r="AX147" s="1"/>
      <c r="AY147" s="1"/>
      <c r="AZ147" s="1"/>
      <c r="BA147" s="1"/>
      <c r="BB147" s="1"/>
      <c r="BC147" s="1"/>
      <c r="BD147" s="1"/>
      <c r="BE147" s="1"/>
      <c r="BF147" s="1"/>
      <c r="BG147" s="15"/>
      <c r="BH147" s="15"/>
      <c r="BI147" s="15"/>
      <c r="BJ147" s="15"/>
      <c r="BK147" s="15"/>
      <c r="BL147" s="15"/>
      <c r="BM147" s="15"/>
      <c r="BN147" s="15"/>
      <c r="BO147" s="15"/>
      <c r="BP147" s="15"/>
      <c r="BQ147" s="15"/>
      <c r="BR147" s="15"/>
      <c r="BS147" s="15"/>
      <c r="BT147" s="15"/>
      <c r="BU147" s="15"/>
      <c r="BV147" s="15"/>
      <c r="BW147" s="15"/>
      <c r="BX147" s="15"/>
      <c r="BY147" s="15"/>
      <c r="BZ147" s="15"/>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row>
    <row r="148" spans="1:108" ht="15">
      <c r="A148" s="68">
        <v>32</v>
      </c>
      <c r="B148" s="156" t="s">
        <v>76</v>
      </c>
      <c r="C148" s="157"/>
      <c r="D148" s="86"/>
      <c r="E148" s="25">
        <v>1</v>
      </c>
      <c r="F148" s="182"/>
      <c r="H148" s="178">
        <v>0</v>
      </c>
      <c r="S148" s="178">
        <v>0.5</v>
      </c>
      <c r="AF148" s="15"/>
      <c r="AG148" s="65"/>
      <c r="AH148" s="15"/>
      <c r="AI148" s="24"/>
      <c r="AJ148" s="24"/>
      <c r="AK148" s="15"/>
      <c r="AL148" s="1"/>
      <c r="AM148" s="1"/>
      <c r="AN148" s="1"/>
      <c r="AO148" s="1"/>
      <c r="AP148" s="1"/>
      <c r="AQ148" s="1"/>
      <c r="AR148" s="1"/>
      <c r="AS148" s="1"/>
      <c r="AT148" s="1"/>
      <c r="AU148" s="1"/>
      <c r="AV148" s="1"/>
      <c r="AW148" s="1"/>
      <c r="AX148" s="1"/>
      <c r="AY148" s="1"/>
      <c r="AZ148" s="1"/>
      <c r="BA148" s="1"/>
      <c r="BB148" s="1"/>
      <c r="BC148" s="1"/>
      <c r="BD148" s="1"/>
      <c r="BE148" s="1"/>
      <c r="BF148" s="1"/>
      <c r="BG148" s="15"/>
      <c r="BH148" s="15"/>
      <c r="BI148" s="15"/>
      <c r="BJ148" s="15"/>
      <c r="BK148" s="15"/>
      <c r="BL148" s="15"/>
      <c r="BM148" s="15"/>
      <c r="BN148" s="15"/>
      <c r="BO148" s="15"/>
      <c r="BP148" s="15"/>
      <c r="BQ148" s="15"/>
      <c r="BR148" s="15"/>
      <c r="BS148" s="15"/>
      <c r="BT148" s="15"/>
      <c r="BU148" s="15"/>
      <c r="BV148" s="15"/>
      <c r="BW148" s="15"/>
      <c r="BX148" s="15"/>
      <c r="BY148" s="15"/>
      <c r="BZ148" s="15"/>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row>
    <row r="149" spans="1:108" ht="15">
      <c r="A149" s="68">
        <v>33</v>
      </c>
      <c r="B149" s="156" t="s">
        <v>212</v>
      </c>
      <c r="C149" s="157">
        <v>1</v>
      </c>
      <c r="D149" s="86"/>
      <c r="E149" s="25">
        <v>1</v>
      </c>
      <c r="F149" s="182"/>
      <c r="H149" s="178">
        <v>1</v>
      </c>
      <c r="S149" s="178">
        <v>1</v>
      </c>
      <c r="AF149" s="15"/>
      <c r="AG149" s="65"/>
      <c r="AH149" s="15"/>
      <c r="AI149" s="24"/>
      <c r="AJ149" s="24"/>
      <c r="AK149" s="15"/>
      <c r="AL149" s="1"/>
      <c r="AM149" s="1"/>
      <c r="AN149" s="1"/>
      <c r="AO149" s="1"/>
      <c r="AP149" s="1"/>
      <c r="AQ149" s="1"/>
      <c r="AR149" s="1"/>
      <c r="AS149" s="1"/>
      <c r="AT149" s="1"/>
      <c r="AU149" s="1"/>
      <c r="AV149" s="1"/>
      <c r="AW149" s="1"/>
      <c r="AX149" s="1"/>
      <c r="AY149" s="1"/>
      <c r="AZ149" s="1"/>
      <c r="BA149" s="1"/>
      <c r="BB149" s="1"/>
      <c r="BC149" s="1"/>
      <c r="BD149" s="1"/>
      <c r="BE149" s="1"/>
      <c r="BF149" s="1"/>
      <c r="BG149" s="15"/>
      <c r="BH149" s="15"/>
      <c r="BI149" s="15"/>
      <c r="BJ149" s="15"/>
      <c r="BK149" s="15"/>
      <c r="BL149" s="15"/>
      <c r="BM149" s="15"/>
      <c r="BN149" s="15"/>
      <c r="BO149" s="15"/>
      <c r="BP149" s="15"/>
      <c r="BQ149" s="15"/>
      <c r="BR149" s="15"/>
      <c r="BS149" s="15"/>
      <c r="BT149" s="15"/>
      <c r="BU149" s="15"/>
      <c r="BV149" s="15"/>
      <c r="BW149" s="15"/>
      <c r="BX149" s="15"/>
      <c r="BY149" s="15"/>
      <c r="BZ149" s="15"/>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row>
    <row r="150" spans="1:108" ht="15">
      <c r="A150" s="68">
        <v>33</v>
      </c>
      <c r="B150" s="156" t="s">
        <v>212</v>
      </c>
      <c r="C150" s="157">
        <v>1</v>
      </c>
      <c r="D150" s="86"/>
      <c r="E150" s="25">
        <v>1</v>
      </c>
      <c r="F150" s="182"/>
      <c r="H150" s="178">
        <v>1</v>
      </c>
      <c r="S150" s="178">
        <v>1</v>
      </c>
      <c r="AF150" s="15"/>
      <c r="AG150" s="65"/>
      <c r="AH150" s="15"/>
      <c r="AI150" s="24"/>
      <c r="AJ150" s="24"/>
      <c r="AK150" s="15"/>
      <c r="AL150" s="1"/>
      <c r="AM150" s="1"/>
      <c r="AN150" s="1"/>
      <c r="AO150" s="1"/>
      <c r="AP150" s="1"/>
      <c r="AQ150" s="1"/>
      <c r="AR150" s="1"/>
      <c r="AS150" s="1"/>
      <c r="AT150" s="1"/>
      <c r="AU150" s="1"/>
      <c r="AV150" s="1"/>
      <c r="AW150" s="1"/>
      <c r="AX150" s="1"/>
      <c r="AY150" s="1"/>
      <c r="AZ150" s="1"/>
      <c r="BA150" s="1"/>
      <c r="BB150" s="1"/>
      <c r="BC150" s="1"/>
      <c r="BD150" s="1"/>
      <c r="BE150" s="1"/>
      <c r="BF150" s="1"/>
      <c r="BG150" s="15"/>
      <c r="BH150" s="15"/>
      <c r="BI150" s="15"/>
      <c r="BJ150" s="15"/>
      <c r="BK150" s="15"/>
      <c r="BL150" s="15"/>
      <c r="BM150" s="15"/>
      <c r="BN150" s="15"/>
      <c r="BO150" s="15"/>
      <c r="BP150" s="15"/>
      <c r="BQ150" s="15"/>
      <c r="BR150" s="15"/>
      <c r="BS150" s="15"/>
      <c r="BT150" s="15"/>
      <c r="BU150" s="15"/>
      <c r="BV150" s="15"/>
      <c r="BW150" s="15"/>
      <c r="BX150" s="15"/>
      <c r="BY150" s="15"/>
      <c r="BZ150" s="15"/>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row>
    <row r="151" spans="1:108" ht="15">
      <c r="A151" s="68">
        <v>35</v>
      </c>
      <c r="B151" s="156" t="s">
        <v>211</v>
      </c>
      <c r="C151" s="157">
        <v>1</v>
      </c>
      <c r="D151" s="81"/>
      <c r="E151" s="25">
        <v>1</v>
      </c>
      <c r="F151" s="182"/>
      <c r="H151" s="178">
        <v>1</v>
      </c>
      <c r="S151" s="178">
        <v>1</v>
      </c>
      <c r="AF151" s="15"/>
      <c r="AG151" s="65"/>
      <c r="AH151" s="15"/>
      <c r="AI151" s="24"/>
      <c r="AJ151" s="24"/>
      <c r="AK151" s="15"/>
      <c r="AL151" s="1"/>
      <c r="AM151" s="1"/>
      <c r="AN151" s="1"/>
      <c r="AO151" s="1"/>
      <c r="AP151" s="1"/>
      <c r="AQ151" s="1"/>
      <c r="AR151" s="1"/>
      <c r="AS151" s="1"/>
      <c r="AT151" s="1"/>
      <c r="AU151" s="1"/>
      <c r="AV151" s="1"/>
      <c r="AW151" s="1"/>
      <c r="AX151" s="1"/>
      <c r="AY151" s="1"/>
      <c r="AZ151" s="1"/>
      <c r="BA151" s="1"/>
      <c r="BB151" s="1"/>
      <c r="BC151" s="1"/>
      <c r="BD151" s="1"/>
      <c r="BE151" s="1"/>
      <c r="BF151" s="1"/>
      <c r="BG151" s="15"/>
      <c r="BH151" s="15"/>
      <c r="BI151" s="15"/>
      <c r="BJ151" s="15"/>
      <c r="BK151" s="15"/>
      <c r="BL151" s="15"/>
      <c r="BM151" s="15"/>
      <c r="BN151" s="15"/>
      <c r="BO151" s="15"/>
      <c r="BP151" s="15"/>
      <c r="BQ151" s="15"/>
      <c r="BR151" s="15"/>
      <c r="BS151" s="15"/>
      <c r="BT151" s="15"/>
      <c r="BU151" s="15"/>
      <c r="BV151" s="15"/>
      <c r="BW151" s="15"/>
      <c r="BX151" s="15"/>
      <c r="BY151" s="15"/>
      <c r="BZ151" s="15"/>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row>
    <row r="152" spans="1:108" ht="15">
      <c r="A152" s="156"/>
      <c r="B152" s="156"/>
      <c r="C152" s="157"/>
      <c r="D152" s="81"/>
      <c r="E152" s="25"/>
      <c r="F152" s="182"/>
      <c r="AF152" s="15"/>
      <c r="AG152" s="65"/>
      <c r="AH152" s="15"/>
      <c r="AI152" s="24"/>
      <c r="AJ152" s="24"/>
      <c r="AK152" s="15"/>
      <c r="AL152" s="1"/>
      <c r="AM152" s="1"/>
      <c r="AN152" s="1"/>
      <c r="AO152" s="1"/>
      <c r="AP152" s="1"/>
      <c r="AQ152" s="1"/>
      <c r="AR152" s="1"/>
      <c r="AS152" s="1"/>
      <c r="AT152" s="1"/>
      <c r="AU152" s="1"/>
      <c r="AV152" s="1"/>
      <c r="AW152" s="1"/>
      <c r="AX152" s="1"/>
      <c r="AY152" s="1"/>
      <c r="AZ152" s="1"/>
      <c r="BA152" s="1"/>
      <c r="BB152" s="1"/>
      <c r="BC152" s="1"/>
      <c r="BD152" s="1"/>
      <c r="BE152" s="1"/>
      <c r="BF152" s="1"/>
      <c r="BG152" s="15"/>
      <c r="BH152" s="15"/>
      <c r="BI152" s="15"/>
      <c r="BJ152" s="15"/>
      <c r="BK152" s="15"/>
      <c r="BL152" s="15"/>
      <c r="BM152" s="15"/>
      <c r="BN152" s="15"/>
      <c r="BO152" s="15"/>
      <c r="BP152" s="15"/>
      <c r="BQ152" s="15"/>
      <c r="BR152" s="15"/>
      <c r="BS152" s="15"/>
      <c r="BT152" s="15"/>
      <c r="BU152" s="15"/>
      <c r="BV152" s="15"/>
      <c r="BW152" s="15"/>
      <c r="BX152" s="15"/>
      <c r="BY152" s="15"/>
      <c r="BZ152" s="15"/>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row>
    <row r="153" spans="1:108" ht="15">
      <c r="A153" s="39"/>
      <c r="D153" s="46"/>
      <c r="E153" s="46"/>
      <c r="F153" s="188"/>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176"/>
      <c r="AG153" s="65"/>
      <c r="AH153" s="14"/>
      <c r="AI153" s="15"/>
      <c r="AJ153" s="15"/>
      <c r="AK153" s="15"/>
      <c r="AL153" s="1"/>
      <c r="AM153" s="1"/>
      <c r="AN153" s="1"/>
      <c r="AO153" s="1"/>
      <c r="AP153" s="1"/>
      <c r="AQ153" s="1"/>
      <c r="AR153" s="1"/>
      <c r="AS153" s="1"/>
      <c r="AT153" s="1"/>
      <c r="AU153" s="1"/>
      <c r="AV153" s="1"/>
      <c r="AW153" s="1"/>
      <c r="AX153" s="1"/>
      <c r="AY153" s="1"/>
      <c r="AZ153" s="1"/>
      <c r="BA153" s="1"/>
      <c r="BB153" s="1"/>
      <c r="BC153" s="1"/>
      <c r="BD153" s="1"/>
      <c r="BE153" s="1"/>
      <c r="BF153" s="1"/>
      <c r="BG153" s="15"/>
      <c r="BH153" s="15"/>
      <c r="BI153" s="15"/>
      <c r="BJ153" s="15"/>
      <c r="BK153" s="15"/>
      <c r="BL153" s="15"/>
      <c r="BM153" s="15"/>
      <c r="BN153" s="15"/>
      <c r="BO153" s="15"/>
      <c r="BP153" s="15"/>
      <c r="BQ153" s="15"/>
      <c r="BR153" s="15"/>
      <c r="BS153" s="15"/>
      <c r="BT153" s="15"/>
      <c r="BU153" s="15"/>
      <c r="BV153" s="15"/>
      <c r="BW153" s="15"/>
      <c r="BX153" s="15"/>
      <c r="BY153" s="15"/>
      <c r="BZ153" s="15"/>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row>
    <row r="154" spans="1:78" ht="18">
      <c r="A154" s="67"/>
      <c r="B154" s="66" t="s">
        <v>30</v>
      </c>
      <c r="C154" s="66"/>
      <c r="D154" s="137"/>
      <c r="E154" s="25" t="s">
        <v>21</v>
      </c>
      <c r="F154" s="182"/>
      <c r="AF154" s="60"/>
      <c r="AG154" s="65"/>
      <c r="AH154" s="14"/>
      <c r="AI154" s="15"/>
      <c r="AJ154" s="15"/>
      <c r="AK154" s="15"/>
      <c r="AL154" s="15"/>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row>
    <row r="155" spans="2:78" s="43" customFormat="1" ht="18">
      <c r="B155" s="92">
        <f>+'RESUM MENSUAL VIDRE'!F11</f>
        <v>7924</v>
      </c>
      <c r="C155" s="93"/>
      <c r="D155" s="136"/>
      <c r="E155" s="96"/>
      <c r="F155" s="189"/>
      <c r="G155"/>
      <c r="H155"/>
      <c r="I155"/>
      <c r="J155"/>
      <c r="K155"/>
      <c r="L155"/>
      <c r="M155"/>
      <c r="N155"/>
      <c r="O155"/>
      <c r="P155"/>
      <c r="Q155"/>
      <c r="R155"/>
      <c r="S155"/>
      <c r="T155"/>
      <c r="U155"/>
      <c r="V155"/>
      <c r="W155"/>
      <c r="X155"/>
      <c r="Y155"/>
      <c r="Z155"/>
      <c r="AA155"/>
      <c r="AB155"/>
      <c r="AC155"/>
      <c r="AD155"/>
      <c r="AE155"/>
      <c r="AF155" s="60"/>
      <c r="AG155" s="65"/>
      <c r="AH155" s="60"/>
      <c r="AI155" s="44"/>
      <c r="AJ155" s="44"/>
      <c r="AK155" s="44"/>
      <c r="AL155" s="44"/>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row>
    <row r="156" spans="2:119" ht="15">
      <c r="B156" s="23" t="s">
        <v>27</v>
      </c>
      <c r="C156" s="69"/>
      <c r="D156" s="69"/>
      <c r="E156" s="77" t="s">
        <v>21</v>
      </c>
      <c r="F156" s="190"/>
      <c r="G156">
        <f aca="true" t="shared" si="5" ref="G156:W156">G7</f>
        <v>4</v>
      </c>
      <c r="H156">
        <f t="shared" si="5"/>
        <v>5</v>
      </c>
      <c r="I156">
        <f t="shared" si="5"/>
        <v>6</v>
      </c>
      <c r="J156">
        <f t="shared" si="5"/>
        <v>7</v>
      </c>
      <c r="K156">
        <f t="shared" si="5"/>
        <v>8</v>
      </c>
      <c r="L156">
        <f t="shared" si="5"/>
        <v>9</v>
      </c>
      <c r="M156">
        <f t="shared" si="5"/>
        <v>12</v>
      </c>
      <c r="N156">
        <f t="shared" si="5"/>
        <v>13</v>
      </c>
      <c r="O156">
        <f t="shared" si="5"/>
        <v>14</v>
      </c>
      <c r="P156">
        <f t="shared" si="5"/>
        <v>15</v>
      </c>
      <c r="Q156">
        <f t="shared" si="5"/>
        <v>19</v>
      </c>
      <c r="R156">
        <f t="shared" si="5"/>
        <v>22</v>
      </c>
      <c r="S156">
        <f t="shared" si="5"/>
        <v>23</v>
      </c>
      <c r="T156">
        <f t="shared" si="5"/>
        <v>27</v>
      </c>
      <c r="U156">
        <f t="shared" si="5"/>
        <v>28</v>
      </c>
      <c r="V156">
        <f t="shared" si="5"/>
        <v>29</v>
      </c>
      <c r="W156">
        <f t="shared" si="5"/>
        <v>30</v>
      </c>
      <c r="X156">
        <f aca="true" t="shared" si="6" ref="X156:AE156">X7</f>
        <v>0</v>
      </c>
      <c r="Y156">
        <f t="shared" si="6"/>
        <v>0</v>
      </c>
      <c r="Z156">
        <f t="shared" si="6"/>
        <v>0</v>
      </c>
      <c r="AA156">
        <f t="shared" si="6"/>
        <v>0</v>
      </c>
      <c r="AB156">
        <f t="shared" si="6"/>
        <v>0</v>
      </c>
      <c r="AC156">
        <f t="shared" si="6"/>
        <v>0</v>
      </c>
      <c r="AD156">
        <f t="shared" si="6"/>
        <v>0</v>
      </c>
      <c r="AE156">
        <f t="shared" si="6"/>
        <v>0</v>
      </c>
      <c r="AF156" s="44"/>
      <c r="AG156" s="65"/>
      <c r="AH156" s="15"/>
      <c r="AI156" s="15"/>
      <c r="AJ156" s="15"/>
      <c r="AK156" s="15"/>
      <c r="AL156" s="1"/>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row>
    <row r="157" spans="1:78" ht="15">
      <c r="A157" s="68">
        <v>1</v>
      </c>
      <c r="B157" s="156" t="s">
        <v>314</v>
      </c>
      <c r="C157" s="157"/>
      <c r="D157" s="81"/>
      <c r="E157" s="25">
        <v>1</v>
      </c>
      <c r="F157" s="182"/>
      <c r="G157" s="178">
        <v>1</v>
      </c>
      <c r="V157" s="178">
        <v>1</v>
      </c>
      <c r="AF157" s="45"/>
      <c r="AG157" s="65"/>
      <c r="AH157" s="14"/>
      <c r="AI157" s="15"/>
      <c r="AJ157" s="15"/>
      <c r="AK157" s="15"/>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row>
    <row r="158" spans="1:78" ht="15">
      <c r="A158" s="68">
        <v>2</v>
      </c>
      <c r="B158" s="156" t="s">
        <v>315</v>
      </c>
      <c r="C158" s="157">
        <v>1</v>
      </c>
      <c r="D158" s="81"/>
      <c r="E158" s="25">
        <v>1</v>
      </c>
      <c r="F158" s="182"/>
      <c r="G158" s="178">
        <v>1</v>
      </c>
      <c r="V158" s="178">
        <v>1</v>
      </c>
      <c r="AF158" s="45"/>
      <c r="AG158" s="65"/>
      <c r="AH158" s="14"/>
      <c r="AI158" s="15"/>
      <c r="AJ158" s="15"/>
      <c r="AK158" s="15"/>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row>
    <row r="159" spans="1:78" ht="15">
      <c r="A159" s="68">
        <v>3</v>
      </c>
      <c r="B159" s="156" t="s">
        <v>316</v>
      </c>
      <c r="C159" s="157"/>
      <c r="D159" s="81"/>
      <c r="E159" s="25">
        <v>1</v>
      </c>
      <c r="F159" s="182"/>
      <c r="G159" s="178">
        <v>0.5</v>
      </c>
      <c r="V159" s="178">
        <v>1</v>
      </c>
      <c r="AF159" s="45"/>
      <c r="AG159" s="65"/>
      <c r="AH159" s="14"/>
      <c r="AI159" s="15"/>
      <c r="AJ159" s="15"/>
      <c r="AK159" s="15"/>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row>
    <row r="160" spans="1:78" ht="15">
      <c r="A160" s="68">
        <v>4</v>
      </c>
      <c r="B160" s="156" t="s">
        <v>317</v>
      </c>
      <c r="C160" s="157"/>
      <c r="D160" s="81"/>
      <c r="E160" s="25">
        <v>1</v>
      </c>
      <c r="F160" s="182"/>
      <c r="G160" s="178">
        <v>0.5</v>
      </c>
      <c r="V160" s="178">
        <v>0.5</v>
      </c>
      <c r="AF160" s="45"/>
      <c r="AG160" s="65"/>
      <c r="AH160" s="14"/>
      <c r="AI160" s="15"/>
      <c r="AJ160" s="15"/>
      <c r="AK160" s="15"/>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row>
    <row r="161" spans="1:78" ht="15">
      <c r="A161" s="68">
        <v>5</v>
      </c>
      <c r="B161" s="156" t="s">
        <v>67</v>
      </c>
      <c r="C161" s="157"/>
      <c r="D161" s="81"/>
      <c r="E161" s="25">
        <v>1</v>
      </c>
      <c r="F161" s="182"/>
      <c r="G161" s="178">
        <v>1</v>
      </c>
      <c r="V161" s="178">
        <v>1</v>
      </c>
      <c r="AF161" s="45"/>
      <c r="AG161" s="65"/>
      <c r="AH161" s="14"/>
      <c r="AI161" s="15"/>
      <c r="AJ161" s="15"/>
      <c r="AK161" s="15"/>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row>
    <row r="162" spans="1:78" ht="15">
      <c r="A162" s="68">
        <v>6</v>
      </c>
      <c r="B162" s="156" t="s">
        <v>549</v>
      </c>
      <c r="C162" s="157">
        <v>1</v>
      </c>
      <c r="D162" s="81"/>
      <c r="E162" s="25">
        <v>1</v>
      </c>
      <c r="F162" s="182"/>
      <c r="G162" s="178">
        <v>1</v>
      </c>
      <c r="V162" s="178">
        <v>1</v>
      </c>
      <c r="AF162" s="45"/>
      <c r="AG162" s="65"/>
      <c r="AH162" s="14"/>
      <c r="AI162" s="15"/>
      <c r="AJ162" s="15"/>
      <c r="AK162" s="15"/>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row>
    <row r="163" spans="1:78" ht="15">
      <c r="A163" s="68">
        <v>7</v>
      </c>
      <c r="B163" s="156" t="s">
        <v>91</v>
      </c>
      <c r="C163" s="157">
        <v>1</v>
      </c>
      <c r="D163" s="81"/>
      <c r="E163" s="25">
        <v>1</v>
      </c>
      <c r="F163" s="182"/>
      <c r="G163" s="178">
        <v>0.5</v>
      </c>
      <c r="V163" s="178">
        <v>0.5</v>
      </c>
      <c r="AF163" s="45"/>
      <c r="AG163" s="65"/>
      <c r="AH163" s="14"/>
      <c r="AI163" s="15"/>
      <c r="AJ163" s="15"/>
      <c r="AK163" s="15"/>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row>
    <row r="164" spans="1:78" ht="15">
      <c r="A164" s="68">
        <v>8</v>
      </c>
      <c r="B164" s="156" t="s">
        <v>318</v>
      </c>
      <c r="C164" s="157"/>
      <c r="D164" s="81"/>
      <c r="E164" s="25">
        <v>1</v>
      </c>
      <c r="F164" s="182"/>
      <c r="G164" s="178">
        <v>0.5</v>
      </c>
      <c r="V164" s="178">
        <v>0.5</v>
      </c>
      <c r="AF164" s="45"/>
      <c r="AG164" s="65"/>
      <c r="AH164" s="14"/>
      <c r="AI164" s="15"/>
      <c r="AJ164" s="15"/>
      <c r="AK164" s="15"/>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row>
    <row r="165" spans="1:78" ht="15">
      <c r="A165" s="68">
        <v>9</v>
      </c>
      <c r="B165" s="156" t="s">
        <v>319</v>
      </c>
      <c r="C165" s="157"/>
      <c r="D165" s="81"/>
      <c r="E165" s="25">
        <v>1</v>
      </c>
      <c r="F165" s="182"/>
      <c r="G165" s="178">
        <v>0</v>
      </c>
      <c r="V165" s="178">
        <v>1</v>
      </c>
      <c r="AF165" s="45"/>
      <c r="AG165" s="65"/>
      <c r="AH165" s="14"/>
      <c r="AI165" s="15"/>
      <c r="AJ165" s="15"/>
      <c r="AK165" s="15"/>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row>
    <row r="166" spans="1:78" ht="15">
      <c r="A166" s="68"/>
      <c r="B166" s="156" t="s">
        <v>579</v>
      </c>
      <c r="C166" s="157"/>
      <c r="D166" s="81"/>
      <c r="E166" s="25">
        <v>1</v>
      </c>
      <c r="F166" s="182">
        <v>3</v>
      </c>
      <c r="V166" s="178">
        <v>1</v>
      </c>
      <c r="AF166" s="45"/>
      <c r="AG166" s="65"/>
      <c r="AH166" s="14"/>
      <c r="AI166" s="15"/>
      <c r="AJ166" s="15"/>
      <c r="AK166" s="15"/>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row>
    <row r="167" spans="1:78" ht="15">
      <c r="A167" s="68">
        <v>9</v>
      </c>
      <c r="B167" s="156" t="s">
        <v>580</v>
      </c>
      <c r="C167" s="157"/>
      <c r="D167" s="81"/>
      <c r="E167" s="25">
        <v>1</v>
      </c>
      <c r="F167" s="182">
        <v>3</v>
      </c>
      <c r="V167" s="178">
        <v>1</v>
      </c>
      <c r="AF167" s="45"/>
      <c r="AG167" s="65"/>
      <c r="AH167" s="14"/>
      <c r="AI167" s="15"/>
      <c r="AJ167" s="15"/>
      <c r="AK167" s="15"/>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row>
    <row r="168" spans="2:78" ht="15">
      <c r="B168" s="1"/>
      <c r="E168" s="14"/>
      <c r="F168" s="191"/>
      <c r="AF168" s="60"/>
      <c r="AG168" s="65"/>
      <c r="AH168" s="14"/>
      <c r="AI168" s="15"/>
      <c r="AJ168" s="15"/>
      <c r="AK168" s="15"/>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row>
    <row r="169" spans="1:78" ht="15">
      <c r="A169" s="39"/>
      <c r="B169" s="1"/>
      <c r="D169" s="46" t="s">
        <v>21</v>
      </c>
      <c r="E169" s="46" t="s">
        <v>21</v>
      </c>
      <c r="F169" s="188"/>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176"/>
      <c r="AG169" s="65"/>
      <c r="AH169" s="14"/>
      <c r="AI169" s="15"/>
      <c r="AJ169" s="15"/>
      <c r="AK169" s="15"/>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row>
    <row r="170" spans="1:78" ht="18">
      <c r="A170" s="67"/>
      <c r="B170" s="66" t="s">
        <v>31</v>
      </c>
      <c r="C170" s="66"/>
      <c r="D170" s="137"/>
      <c r="E170" s="25" t="s">
        <v>21</v>
      </c>
      <c r="F170" s="182"/>
      <c r="AF170" s="60"/>
      <c r="AG170" s="65"/>
      <c r="AH170" s="14"/>
      <c r="AI170" s="24"/>
      <c r="AJ170" s="24"/>
      <c r="AK170" s="15"/>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row>
    <row r="171" spans="2:78" s="43" customFormat="1" ht="18">
      <c r="B171" s="92">
        <f>+'RESUM MENSUAL VIDRE'!F12</f>
        <v>2036</v>
      </c>
      <c r="C171" s="93"/>
      <c r="D171" s="136"/>
      <c r="E171" s="96"/>
      <c r="F171" s="189"/>
      <c r="G171"/>
      <c r="H171"/>
      <c r="I171"/>
      <c r="J171"/>
      <c r="K171"/>
      <c r="L171"/>
      <c r="M171"/>
      <c r="N171"/>
      <c r="O171"/>
      <c r="P171"/>
      <c r="Q171"/>
      <c r="R171"/>
      <c r="S171"/>
      <c r="T171"/>
      <c r="U171"/>
      <c r="V171"/>
      <c r="W171"/>
      <c r="X171"/>
      <c r="Y171"/>
      <c r="Z171"/>
      <c r="AA171"/>
      <c r="AB171"/>
      <c r="AC171"/>
      <c r="AD171"/>
      <c r="AE171"/>
      <c r="AF171" s="60"/>
      <c r="AG171" s="65"/>
      <c r="AH171" s="60"/>
      <c r="AI171" s="167"/>
      <c r="AJ171" s="167"/>
      <c r="AK171" s="44"/>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row>
    <row r="172" spans="2:78" ht="15">
      <c r="B172" s="23" t="s">
        <v>27</v>
      </c>
      <c r="C172" s="69"/>
      <c r="D172" s="69"/>
      <c r="E172" s="25" t="s">
        <v>21</v>
      </c>
      <c r="F172" s="182"/>
      <c r="G172">
        <f aca="true" t="shared" si="7" ref="G172:W172">G7</f>
        <v>4</v>
      </c>
      <c r="H172">
        <f t="shared" si="7"/>
        <v>5</v>
      </c>
      <c r="I172">
        <f t="shared" si="7"/>
        <v>6</v>
      </c>
      <c r="J172">
        <f t="shared" si="7"/>
        <v>7</v>
      </c>
      <c r="K172">
        <f t="shared" si="7"/>
        <v>8</v>
      </c>
      <c r="L172">
        <f t="shared" si="7"/>
        <v>9</v>
      </c>
      <c r="M172">
        <f t="shared" si="7"/>
        <v>12</v>
      </c>
      <c r="N172">
        <f t="shared" si="7"/>
        <v>13</v>
      </c>
      <c r="O172">
        <f t="shared" si="7"/>
        <v>14</v>
      </c>
      <c r="P172">
        <f t="shared" si="7"/>
        <v>15</v>
      </c>
      <c r="Q172">
        <f t="shared" si="7"/>
        <v>19</v>
      </c>
      <c r="R172">
        <f t="shared" si="7"/>
        <v>22</v>
      </c>
      <c r="S172">
        <f t="shared" si="7"/>
        <v>23</v>
      </c>
      <c r="T172">
        <f t="shared" si="7"/>
        <v>27</v>
      </c>
      <c r="U172">
        <f t="shared" si="7"/>
        <v>28</v>
      </c>
      <c r="V172">
        <f t="shared" si="7"/>
        <v>29</v>
      </c>
      <c r="W172">
        <f t="shared" si="7"/>
        <v>30</v>
      </c>
      <c r="X172">
        <f aca="true" t="shared" si="8" ref="X172:AE172">X7</f>
        <v>0</v>
      </c>
      <c r="Y172">
        <f t="shared" si="8"/>
        <v>0</v>
      </c>
      <c r="Z172">
        <f t="shared" si="8"/>
        <v>0</v>
      </c>
      <c r="AA172">
        <f t="shared" si="8"/>
        <v>0</v>
      </c>
      <c r="AB172">
        <f t="shared" si="8"/>
        <v>0</v>
      </c>
      <c r="AC172">
        <f t="shared" si="8"/>
        <v>0</v>
      </c>
      <c r="AD172">
        <f t="shared" si="8"/>
        <v>0</v>
      </c>
      <c r="AE172">
        <f t="shared" si="8"/>
        <v>0</v>
      </c>
      <c r="AF172" s="44"/>
      <c r="AG172" s="65"/>
      <c r="AH172" s="15"/>
      <c r="AI172" s="24"/>
      <c r="AJ172" s="24"/>
      <c r="AK172" s="15"/>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row>
    <row r="173" spans="1:78" ht="15">
      <c r="A173" s="68">
        <v>1</v>
      </c>
      <c r="B173" s="156" t="s">
        <v>320</v>
      </c>
      <c r="C173" s="157">
        <v>1</v>
      </c>
      <c r="D173" s="81"/>
      <c r="E173" s="25">
        <v>1</v>
      </c>
      <c r="F173" s="182"/>
      <c r="AF173" s="45"/>
      <c r="AG173" s="65"/>
      <c r="AH173" s="15"/>
      <c r="AI173" s="24"/>
      <c r="AJ173" s="24"/>
      <c r="AK173" s="15"/>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row>
    <row r="174" spans="1:78" ht="15">
      <c r="A174" s="68">
        <v>2</v>
      </c>
      <c r="B174" s="156" t="s">
        <v>321</v>
      </c>
      <c r="C174" s="157"/>
      <c r="D174" s="81"/>
      <c r="E174" s="25">
        <v>1</v>
      </c>
      <c r="F174" s="182"/>
      <c r="L174" s="178">
        <v>1</v>
      </c>
      <c r="AF174" s="166"/>
      <c r="AG174" s="65"/>
      <c r="AH174" s="15"/>
      <c r="AI174" s="24"/>
      <c r="AJ174" s="24"/>
      <c r="AK174" s="15"/>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row>
    <row r="175" spans="1:78" ht="15">
      <c r="A175" s="68">
        <v>3</v>
      </c>
      <c r="B175" s="156" t="s">
        <v>121</v>
      </c>
      <c r="C175" s="157">
        <v>1</v>
      </c>
      <c r="D175" s="81"/>
      <c r="E175" s="25">
        <v>1</v>
      </c>
      <c r="F175" s="182"/>
      <c r="AF175" s="45"/>
      <c r="AG175" s="65"/>
      <c r="AH175" s="15"/>
      <c r="AI175" s="24"/>
      <c r="AJ175" s="24"/>
      <c r="AK175" s="15"/>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row>
    <row r="176" spans="1:78" ht="15">
      <c r="A176" s="68">
        <v>4</v>
      </c>
      <c r="B176" s="156" t="s">
        <v>322</v>
      </c>
      <c r="C176" s="157"/>
      <c r="D176" s="81"/>
      <c r="E176" s="25">
        <v>1</v>
      </c>
      <c r="F176" s="182"/>
      <c r="AF176" s="45"/>
      <c r="AG176" s="65"/>
      <c r="AH176" s="15"/>
      <c r="AI176" s="24"/>
      <c r="AJ176" s="24"/>
      <c r="AK176" s="15"/>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row>
    <row r="177" spans="1:78" ht="15">
      <c r="A177" s="68">
        <v>5</v>
      </c>
      <c r="B177" s="156" t="s">
        <v>94</v>
      </c>
      <c r="C177" s="157"/>
      <c r="D177" s="81"/>
      <c r="E177" s="25">
        <v>1</v>
      </c>
      <c r="F177" s="182"/>
      <c r="L177" s="178">
        <v>1</v>
      </c>
      <c r="AF177" s="45"/>
      <c r="AG177" s="65"/>
      <c r="AH177" s="15"/>
      <c r="AI177" s="24"/>
      <c r="AJ177" s="24"/>
      <c r="AK177" s="15"/>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row>
    <row r="178" spans="1:78" ht="15">
      <c r="A178" s="68">
        <v>6</v>
      </c>
      <c r="B178" s="156" t="s">
        <v>323</v>
      </c>
      <c r="C178" s="157"/>
      <c r="D178" s="81"/>
      <c r="E178" s="25">
        <v>1</v>
      </c>
      <c r="F178" s="182"/>
      <c r="AF178" s="45"/>
      <c r="AG178" s="65"/>
      <c r="AH178" s="15"/>
      <c r="AI178" s="24"/>
      <c r="AJ178" s="24"/>
      <c r="AK178" s="15"/>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row>
    <row r="179" spans="1:78" ht="15">
      <c r="A179" s="68">
        <v>7</v>
      </c>
      <c r="B179" s="156" t="s">
        <v>550</v>
      </c>
      <c r="C179" s="157"/>
      <c r="D179" s="81"/>
      <c r="E179" s="25">
        <v>1</v>
      </c>
      <c r="F179" s="182"/>
      <c r="AF179" s="45"/>
      <c r="AG179" s="65"/>
      <c r="AH179" s="15"/>
      <c r="AI179" s="24"/>
      <c r="AJ179" s="24"/>
      <c r="AK179" s="15"/>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row>
    <row r="180" spans="1:78" ht="15">
      <c r="A180" s="68">
        <v>8</v>
      </c>
      <c r="B180" s="156" t="s">
        <v>324</v>
      </c>
      <c r="C180" s="157"/>
      <c r="D180" s="81"/>
      <c r="E180" s="25">
        <v>1</v>
      </c>
      <c r="F180" s="182"/>
      <c r="AF180" s="45"/>
      <c r="AG180" s="65"/>
      <c r="AH180" s="15"/>
      <c r="AI180" s="24"/>
      <c r="AJ180" s="24"/>
      <c r="AK180" s="15"/>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row>
    <row r="181" spans="1:78" ht="15">
      <c r="A181" s="68">
        <v>9</v>
      </c>
      <c r="B181" s="156" t="s">
        <v>134</v>
      </c>
      <c r="C181" s="157">
        <v>1</v>
      </c>
      <c r="D181" s="81"/>
      <c r="E181" s="25">
        <v>1</v>
      </c>
      <c r="F181" s="182"/>
      <c r="AF181" s="45"/>
      <c r="AG181" s="65"/>
      <c r="AH181" s="15"/>
      <c r="AI181" s="24"/>
      <c r="AJ181" s="24"/>
      <c r="AK181" s="15"/>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row>
    <row r="182" spans="1:78" ht="15">
      <c r="A182" s="68">
        <v>10</v>
      </c>
      <c r="B182" s="156" t="s">
        <v>325</v>
      </c>
      <c r="C182" s="157"/>
      <c r="D182" s="81"/>
      <c r="E182" s="25">
        <v>1</v>
      </c>
      <c r="F182" s="182"/>
      <c r="AF182" s="45"/>
      <c r="AG182" s="65"/>
      <c r="AH182" s="15"/>
      <c r="AI182" s="24"/>
      <c r="AJ182" s="24"/>
      <c r="AK182" s="15"/>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row>
    <row r="183" spans="1:78" ht="15">
      <c r="A183" s="68">
        <v>11</v>
      </c>
      <c r="B183" s="156" t="s">
        <v>326</v>
      </c>
      <c r="C183" s="157">
        <v>1</v>
      </c>
      <c r="D183" s="81"/>
      <c r="E183" s="25">
        <v>1</v>
      </c>
      <c r="F183" s="182"/>
      <c r="L183" s="178">
        <v>1</v>
      </c>
      <c r="AF183" s="45"/>
      <c r="AG183" s="65"/>
      <c r="AH183" s="15"/>
      <c r="AI183" s="24"/>
      <c r="AJ183" s="24"/>
      <c r="AK183" s="15"/>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row>
    <row r="184" spans="1:78" ht="15">
      <c r="A184" s="68">
        <v>12</v>
      </c>
      <c r="B184" s="156" t="s">
        <v>327</v>
      </c>
      <c r="C184" s="157"/>
      <c r="D184" s="81"/>
      <c r="E184" s="25">
        <v>1</v>
      </c>
      <c r="F184" s="182"/>
      <c r="AF184" s="45"/>
      <c r="AG184" s="65"/>
      <c r="AH184" s="15"/>
      <c r="AI184" s="24"/>
      <c r="AJ184" s="24"/>
      <c r="AK184" s="15"/>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row>
    <row r="185" spans="1:78" ht="15">
      <c r="A185" s="68">
        <v>13</v>
      </c>
      <c r="B185" s="156" t="s">
        <v>328</v>
      </c>
      <c r="C185" s="157"/>
      <c r="D185" s="81"/>
      <c r="E185" s="25">
        <v>1</v>
      </c>
      <c r="F185" s="182"/>
      <c r="L185" s="178">
        <v>1</v>
      </c>
      <c r="AF185" s="45"/>
      <c r="AG185" s="65"/>
      <c r="AH185" s="15"/>
      <c r="AI185" s="15"/>
      <c r="AJ185" s="15"/>
      <c r="AK185" s="15"/>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row>
    <row r="186" spans="1:78" ht="15">
      <c r="A186" s="68">
        <v>14</v>
      </c>
      <c r="B186" s="156" t="s">
        <v>122</v>
      </c>
      <c r="C186" s="157"/>
      <c r="D186" s="81"/>
      <c r="E186" s="25">
        <v>1</v>
      </c>
      <c r="F186" s="182"/>
      <c r="AF186" s="45"/>
      <c r="AG186" s="65"/>
      <c r="AH186" s="14"/>
      <c r="AI186" s="15"/>
      <c r="AJ186" s="15"/>
      <c r="AK186" s="15"/>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row>
    <row r="187" spans="2:78" ht="15">
      <c r="B187" s="1"/>
      <c r="C187" s="79"/>
      <c r="D187" s="79"/>
      <c r="E187" s="25" t="s">
        <v>21</v>
      </c>
      <c r="F187" s="182"/>
      <c r="AF187" s="60"/>
      <c r="AG187" s="65"/>
      <c r="AH187" s="14"/>
      <c r="AI187" s="15"/>
      <c r="AJ187" s="15"/>
      <c r="AK187" s="15"/>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row>
    <row r="188" spans="1:78" ht="15">
      <c r="A188" s="39"/>
      <c r="B188" s="1"/>
      <c r="C188" s="79"/>
      <c r="D188" s="46" t="s">
        <v>21</v>
      </c>
      <c r="E188" s="46" t="s">
        <v>21</v>
      </c>
      <c r="F188" s="188"/>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176"/>
      <c r="AG188" s="65"/>
      <c r="AH188" s="14"/>
      <c r="AI188" s="15"/>
      <c r="AJ188" s="15"/>
      <c r="AK188" s="15"/>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row>
    <row r="189" spans="1:78" ht="18">
      <c r="A189" s="67"/>
      <c r="B189" s="66" t="s">
        <v>32</v>
      </c>
      <c r="C189" s="66"/>
      <c r="D189" s="137"/>
      <c r="E189" s="25" t="s">
        <v>21</v>
      </c>
      <c r="F189" s="182"/>
      <c r="AF189" s="60"/>
      <c r="AG189" s="65"/>
      <c r="AH189" s="14"/>
      <c r="AI189" s="24"/>
      <c r="AJ189" s="24"/>
      <c r="AK189" s="15"/>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row>
    <row r="190" spans="2:78" s="43" customFormat="1" ht="18">
      <c r="B190" s="92">
        <f>+'RESUM MENSUAL VIDRE'!F13</f>
        <v>5607</v>
      </c>
      <c r="C190" s="93"/>
      <c r="D190" s="136"/>
      <c r="E190" s="96"/>
      <c r="F190" s="189"/>
      <c r="G190"/>
      <c r="H190"/>
      <c r="I190"/>
      <c r="J190"/>
      <c r="K190"/>
      <c r="L190"/>
      <c r="M190"/>
      <c r="N190"/>
      <c r="O190"/>
      <c r="P190"/>
      <c r="Q190"/>
      <c r="R190"/>
      <c r="S190"/>
      <c r="T190"/>
      <c r="U190"/>
      <c r="V190"/>
      <c r="W190"/>
      <c r="X190"/>
      <c r="Y190"/>
      <c r="Z190"/>
      <c r="AA190"/>
      <c r="AB190"/>
      <c r="AC190"/>
      <c r="AD190"/>
      <c r="AE190"/>
      <c r="AF190" s="60"/>
      <c r="AG190" s="65"/>
      <c r="AH190" s="60"/>
      <c r="AI190" s="167"/>
      <c r="AJ190" s="167"/>
      <c r="AK190" s="44"/>
      <c r="AL190" s="49"/>
      <c r="AM190" s="49"/>
      <c r="AN190" s="49"/>
      <c r="AO190" s="49"/>
      <c r="AP190" s="49"/>
      <c r="AQ190" s="49"/>
      <c r="AR190" s="49"/>
      <c r="AS190" s="49"/>
      <c r="AT190" s="49"/>
      <c r="AU190" s="49"/>
      <c r="AV190" s="49"/>
      <c r="AW190" s="49"/>
      <c r="AX190" s="49"/>
      <c r="AY190" s="49"/>
      <c r="AZ190" s="49"/>
      <c r="BA190" s="49"/>
      <c r="BB190" s="49"/>
      <c r="BC190" s="49"/>
      <c r="BD190" s="49"/>
      <c r="BE190" s="49"/>
      <c r="BF190" s="49"/>
      <c r="BG190" s="49"/>
      <c r="BH190" s="49"/>
      <c r="BI190" s="49"/>
      <c r="BJ190" s="49"/>
      <c r="BK190" s="49"/>
      <c r="BL190" s="49"/>
      <c r="BM190" s="49"/>
      <c r="BN190" s="49"/>
      <c r="BO190" s="49"/>
      <c r="BP190" s="49"/>
      <c r="BQ190" s="49"/>
      <c r="BR190" s="49"/>
      <c r="BS190" s="49"/>
      <c r="BT190" s="49"/>
      <c r="BU190" s="49"/>
      <c r="BV190" s="49"/>
      <c r="BW190" s="49"/>
      <c r="BX190" s="49"/>
      <c r="BY190" s="49"/>
      <c r="BZ190" s="49"/>
    </row>
    <row r="191" spans="2:78" ht="12.75" customHeight="1">
      <c r="B191" s="12" t="s">
        <v>27</v>
      </c>
      <c r="C191" s="69"/>
      <c r="D191" s="69"/>
      <c r="E191" s="25" t="s">
        <v>21</v>
      </c>
      <c r="F191" s="182"/>
      <c r="G191">
        <f aca="true" t="shared" si="9" ref="G191:W191">G7</f>
        <v>4</v>
      </c>
      <c r="H191">
        <f t="shared" si="9"/>
        <v>5</v>
      </c>
      <c r="I191">
        <f t="shared" si="9"/>
        <v>6</v>
      </c>
      <c r="J191">
        <f t="shared" si="9"/>
        <v>7</v>
      </c>
      <c r="K191">
        <f t="shared" si="9"/>
        <v>8</v>
      </c>
      <c r="L191">
        <f t="shared" si="9"/>
        <v>9</v>
      </c>
      <c r="M191">
        <f t="shared" si="9"/>
        <v>12</v>
      </c>
      <c r="N191">
        <f t="shared" si="9"/>
        <v>13</v>
      </c>
      <c r="O191">
        <f t="shared" si="9"/>
        <v>14</v>
      </c>
      <c r="P191">
        <f t="shared" si="9"/>
        <v>15</v>
      </c>
      <c r="Q191">
        <f t="shared" si="9"/>
        <v>19</v>
      </c>
      <c r="R191">
        <f t="shared" si="9"/>
        <v>22</v>
      </c>
      <c r="S191">
        <f t="shared" si="9"/>
        <v>23</v>
      </c>
      <c r="T191">
        <f t="shared" si="9"/>
        <v>27</v>
      </c>
      <c r="U191">
        <f t="shared" si="9"/>
        <v>28</v>
      </c>
      <c r="V191">
        <f t="shared" si="9"/>
        <v>29</v>
      </c>
      <c r="W191">
        <f t="shared" si="9"/>
        <v>30</v>
      </c>
      <c r="X191">
        <f aca="true" t="shared" si="10" ref="X191:AE191">X7</f>
        <v>0</v>
      </c>
      <c r="Y191">
        <f t="shared" si="10"/>
        <v>0</v>
      </c>
      <c r="Z191">
        <f t="shared" si="10"/>
        <v>0</v>
      </c>
      <c r="AA191">
        <f t="shared" si="10"/>
        <v>0</v>
      </c>
      <c r="AB191">
        <f t="shared" si="10"/>
        <v>0</v>
      </c>
      <c r="AC191">
        <f t="shared" si="10"/>
        <v>0</v>
      </c>
      <c r="AD191">
        <f t="shared" si="10"/>
        <v>0</v>
      </c>
      <c r="AE191">
        <f t="shared" si="10"/>
        <v>0</v>
      </c>
      <c r="AF191" s="44"/>
      <c r="AG191" s="65"/>
      <c r="AH191" s="15"/>
      <c r="AI191" s="20"/>
      <c r="AJ191" s="15"/>
      <c r="AK191" s="15"/>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row>
    <row r="192" spans="1:78" ht="15">
      <c r="A192" s="68">
        <v>1</v>
      </c>
      <c r="B192" s="156" t="s">
        <v>551</v>
      </c>
      <c r="C192" s="157"/>
      <c r="D192" s="81"/>
      <c r="E192" s="25">
        <v>1</v>
      </c>
      <c r="F192" s="182"/>
      <c r="AF192" s="45"/>
      <c r="AG192" s="65"/>
      <c r="AH192" s="21"/>
      <c r="AI192" s="20"/>
      <c r="AJ192" s="15"/>
      <c r="AK192" s="15"/>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row>
    <row r="193" spans="1:78" ht="15">
      <c r="A193" s="91">
        <v>2</v>
      </c>
      <c r="B193" s="156" t="s">
        <v>329</v>
      </c>
      <c r="C193" s="157">
        <v>1</v>
      </c>
      <c r="D193" s="81"/>
      <c r="E193" s="25">
        <v>1</v>
      </c>
      <c r="F193" s="182"/>
      <c r="K193" s="178">
        <v>1</v>
      </c>
      <c r="AF193" s="45"/>
      <c r="AG193" s="65"/>
      <c r="AH193" s="21"/>
      <c r="AI193" s="20"/>
      <c r="AJ193" s="15"/>
      <c r="AK193" s="15"/>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row>
    <row r="194" spans="1:78" ht="15">
      <c r="A194" s="68">
        <v>3</v>
      </c>
      <c r="B194" s="156" t="s">
        <v>330</v>
      </c>
      <c r="C194" s="157">
        <v>1</v>
      </c>
      <c r="D194" s="81"/>
      <c r="E194" s="25">
        <v>1</v>
      </c>
      <c r="F194" s="182"/>
      <c r="K194" s="178">
        <v>1</v>
      </c>
      <c r="AF194" s="45"/>
      <c r="AG194" s="65"/>
      <c r="AH194" s="21"/>
      <c r="AI194" s="20"/>
      <c r="AJ194" s="15"/>
      <c r="AK194" s="15"/>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row>
    <row r="195" spans="1:78" ht="15">
      <c r="A195" s="91">
        <v>4</v>
      </c>
      <c r="B195" s="156" t="s">
        <v>330</v>
      </c>
      <c r="C195" s="157"/>
      <c r="D195" s="81"/>
      <c r="E195" s="25">
        <v>1</v>
      </c>
      <c r="F195" s="182"/>
      <c r="AF195" s="45"/>
      <c r="AG195" s="65"/>
      <c r="AH195" s="21"/>
      <c r="AI195" s="20"/>
      <c r="AJ195" s="15"/>
      <c r="AK195" s="15"/>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row>
    <row r="196" spans="1:78" ht="15">
      <c r="A196" s="68">
        <v>5</v>
      </c>
      <c r="B196" s="156" t="s">
        <v>331</v>
      </c>
      <c r="C196" s="157">
        <v>1</v>
      </c>
      <c r="D196" s="81"/>
      <c r="E196" s="25">
        <v>1</v>
      </c>
      <c r="F196" s="182"/>
      <c r="O196" s="178">
        <v>1</v>
      </c>
      <c r="AF196" s="45"/>
      <c r="AG196" s="65"/>
      <c r="AH196" s="21"/>
      <c r="AI196" s="20"/>
      <c r="AJ196" s="15"/>
      <c r="AK196" s="15"/>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row>
    <row r="197" spans="1:78" ht="15">
      <c r="A197" s="91">
        <v>6</v>
      </c>
      <c r="B197" s="156" t="s">
        <v>332</v>
      </c>
      <c r="C197" s="157">
        <v>1</v>
      </c>
      <c r="D197" s="81"/>
      <c r="E197" s="25">
        <v>1</v>
      </c>
      <c r="F197" s="182"/>
      <c r="AF197" s="45"/>
      <c r="AG197" s="65"/>
      <c r="AH197" s="21"/>
      <c r="AI197" s="20"/>
      <c r="AJ197" s="15"/>
      <c r="AK197" s="15"/>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row>
    <row r="198" spans="1:78" ht="15">
      <c r="A198" s="68">
        <v>7</v>
      </c>
      <c r="B198" s="156" t="s">
        <v>333</v>
      </c>
      <c r="C198" s="157"/>
      <c r="D198" s="81"/>
      <c r="E198" s="25">
        <v>1</v>
      </c>
      <c r="F198" s="182"/>
      <c r="O198" s="178">
        <v>1</v>
      </c>
      <c r="AF198" s="45"/>
      <c r="AG198" s="65"/>
      <c r="AH198" s="21"/>
      <c r="AI198" s="20"/>
      <c r="AJ198" s="15"/>
      <c r="AK198" s="15"/>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row>
    <row r="199" spans="1:78" ht="15">
      <c r="A199" s="91">
        <v>8</v>
      </c>
      <c r="B199" s="156" t="s">
        <v>138</v>
      </c>
      <c r="C199" s="157"/>
      <c r="D199" s="81"/>
      <c r="E199" s="25">
        <v>1</v>
      </c>
      <c r="F199" s="182"/>
      <c r="AF199" s="45"/>
      <c r="AG199" s="65"/>
      <c r="AH199" s="21"/>
      <c r="AI199" s="20"/>
      <c r="AJ199" s="15"/>
      <c r="AK199" s="15"/>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row>
    <row r="200" spans="1:78" ht="15">
      <c r="A200" s="68">
        <v>9</v>
      </c>
      <c r="B200" s="156" t="s">
        <v>139</v>
      </c>
      <c r="C200" s="157"/>
      <c r="D200" s="81"/>
      <c r="E200" s="25">
        <v>1</v>
      </c>
      <c r="F200" s="182"/>
      <c r="AF200" s="45"/>
      <c r="AG200" s="65"/>
      <c r="AH200" s="21"/>
      <c r="AI200" s="20"/>
      <c r="AJ200" s="15"/>
      <c r="AK200" s="15"/>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row>
    <row r="201" spans="1:78" ht="15">
      <c r="A201" s="91">
        <v>10</v>
      </c>
      <c r="B201" s="156" t="s">
        <v>140</v>
      </c>
      <c r="C201" s="157"/>
      <c r="D201" s="81"/>
      <c r="E201" s="25">
        <v>1</v>
      </c>
      <c r="F201" s="182"/>
      <c r="K201" s="178">
        <v>1</v>
      </c>
      <c r="AF201" s="45"/>
      <c r="AG201" s="65"/>
      <c r="AH201" s="21"/>
      <c r="AI201" s="20"/>
      <c r="AJ201" s="15"/>
      <c r="AK201" s="15"/>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row>
    <row r="202" spans="1:78" ht="15">
      <c r="A202" s="68">
        <v>11</v>
      </c>
      <c r="B202" s="156" t="s">
        <v>334</v>
      </c>
      <c r="C202" s="157"/>
      <c r="D202" s="81"/>
      <c r="E202" s="25">
        <v>1</v>
      </c>
      <c r="F202" s="182"/>
      <c r="K202" s="178">
        <v>1</v>
      </c>
      <c r="O202" s="178">
        <v>0.5</v>
      </c>
      <c r="AF202" s="45"/>
      <c r="AG202" s="65"/>
      <c r="AH202" s="21"/>
      <c r="AI202" s="20"/>
      <c r="AJ202" s="15"/>
      <c r="AK202" s="15"/>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row>
    <row r="203" spans="1:78" ht="15">
      <c r="A203" s="91">
        <v>12</v>
      </c>
      <c r="B203" s="156" t="s">
        <v>335</v>
      </c>
      <c r="C203" s="157"/>
      <c r="D203" s="81"/>
      <c r="E203" s="25">
        <v>1</v>
      </c>
      <c r="F203" s="182"/>
      <c r="K203" s="178">
        <v>1</v>
      </c>
      <c r="AF203" s="45"/>
      <c r="AG203" s="65"/>
      <c r="AH203" s="21"/>
      <c r="AI203" s="20"/>
      <c r="AJ203" s="15"/>
      <c r="AK203" s="15"/>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row>
    <row r="204" spans="1:78" ht="15">
      <c r="A204" s="68">
        <v>13</v>
      </c>
      <c r="B204" s="156" t="s">
        <v>213</v>
      </c>
      <c r="C204" s="157"/>
      <c r="D204" s="81"/>
      <c r="E204" s="25">
        <v>1</v>
      </c>
      <c r="F204" s="182"/>
      <c r="AF204" s="45"/>
      <c r="AG204" s="65"/>
      <c r="AH204" s="21"/>
      <c r="AI204" s="20"/>
      <c r="AJ204" s="15"/>
      <c r="AK204" s="15"/>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row>
    <row r="205" spans="1:78" ht="15">
      <c r="A205" s="91">
        <v>14</v>
      </c>
      <c r="B205" s="156" t="s">
        <v>336</v>
      </c>
      <c r="C205" s="157"/>
      <c r="D205" s="81"/>
      <c r="E205" s="25">
        <v>1</v>
      </c>
      <c r="F205" s="182"/>
      <c r="O205" s="178">
        <v>0</v>
      </c>
      <c r="AF205" s="45"/>
      <c r="AG205" s="65"/>
      <c r="AH205" s="21"/>
      <c r="AI205" s="20"/>
      <c r="AJ205" s="15"/>
      <c r="AK205" s="15"/>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row>
    <row r="206" spans="1:78" ht="15">
      <c r="A206" s="68">
        <v>15</v>
      </c>
      <c r="B206" s="156" t="s">
        <v>337</v>
      </c>
      <c r="C206" s="157">
        <v>1</v>
      </c>
      <c r="D206" s="81"/>
      <c r="E206" s="25">
        <v>1</v>
      </c>
      <c r="F206" s="182"/>
      <c r="AF206" s="45"/>
      <c r="AG206" s="65"/>
      <c r="AH206" s="21"/>
      <c r="AI206" s="20"/>
      <c r="AJ206" s="15"/>
      <c r="AK206" s="15"/>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row>
    <row r="207" spans="1:78" ht="15">
      <c r="A207" s="91">
        <v>16</v>
      </c>
      <c r="B207" s="156" t="s">
        <v>338</v>
      </c>
      <c r="C207" s="157">
        <v>1</v>
      </c>
      <c r="D207" s="81"/>
      <c r="E207" s="25">
        <v>1</v>
      </c>
      <c r="F207" s="182"/>
      <c r="AF207" s="45"/>
      <c r="AG207" s="65"/>
      <c r="AH207" s="21"/>
      <c r="AI207" s="20"/>
      <c r="AJ207" s="15"/>
      <c r="AK207" s="15"/>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row>
    <row r="208" spans="1:78" ht="15">
      <c r="A208" s="68">
        <v>17</v>
      </c>
      <c r="B208" s="160" t="s">
        <v>339</v>
      </c>
      <c r="C208" s="157"/>
      <c r="D208" s="81"/>
      <c r="E208" s="25">
        <v>1</v>
      </c>
      <c r="F208" s="182"/>
      <c r="AF208" s="45"/>
      <c r="AG208" s="65"/>
      <c r="AH208" s="21"/>
      <c r="AI208" s="20"/>
      <c r="AJ208" s="15"/>
      <c r="AK208" s="15"/>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row>
    <row r="209" spans="1:78" ht="15">
      <c r="A209" s="91">
        <v>18</v>
      </c>
      <c r="B209" s="156" t="s">
        <v>340</v>
      </c>
      <c r="C209" s="157"/>
      <c r="D209" s="81"/>
      <c r="E209" s="25">
        <v>1</v>
      </c>
      <c r="F209" s="182"/>
      <c r="AF209" s="45"/>
      <c r="AG209" s="65"/>
      <c r="AH209" s="21"/>
      <c r="AI209" s="20"/>
      <c r="AJ209" s="15"/>
      <c r="AK209" s="15"/>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row>
    <row r="210" spans="1:78" ht="15">
      <c r="A210" s="68">
        <v>19</v>
      </c>
      <c r="B210" s="156" t="s">
        <v>76</v>
      </c>
      <c r="C210" s="157"/>
      <c r="D210" s="81"/>
      <c r="E210" s="25">
        <v>1</v>
      </c>
      <c r="F210" s="182"/>
      <c r="AF210" s="45"/>
      <c r="AG210" s="65"/>
      <c r="AH210" s="21"/>
      <c r="AI210" s="20"/>
      <c r="AJ210" s="15"/>
      <c r="AK210" s="15"/>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row>
    <row r="211" spans="1:78" ht="15">
      <c r="A211" s="91">
        <v>20</v>
      </c>
      <c r="B211" s="156" t="s">
        <v>341</v>
      </c>
      <c r="C211" s="157">
        <v>1</v>
      </c>
      <c r="D211" s="81"/>
      <c r="E211" s="25">
        <v>1</v>
      </c>
      <c r="F211" s="182"/>
      <c r="AF211" s="45"/>
      <c r="AG211" s="65"/>
      <c r="AH211" s="21"/>
      <c r="AI211" s="20"/>
      <c r="AJ211" s="15"/>
      <c r="AK211" s="15"/>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row>
    <row r="212" spans="1:78" ht="15">
      <c r="A212" s="68">
        <v>21</v>
      </c>
      <c r="B212" s="156" t="s">
        <v>342</v>
      </c>
      <c r="C212" s="157"/>
      <c r="D212" s="81"/>
      <c r="E212" s="25">
        <v>1</v>
      </c>
      <c r="F212" s="182"/>
      <c r="K212" s="178">
        <v>1</v>
      </c>
      <c r="AF212" s="45"/>
      <c r="AG212" s="65"/>
      <c r="AH212" s="21"/>
      <c r="AI212" s="20"/>
      <c r="AJ212" s="15"/>
      <c r="AK212" s="15"/>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row>
    <row r="213" spans="1:78" ht="15">
      <c r="A213" s="91">
        <v>22</v>
      </c>
      <c r="B213" s="156" t="s">
        <v>343</v>
      </c>
      <c r="C213" s="157"/>
      <c r="D213" s="81"/>
      <c r="E213" s="25">
        <v>1</v>
      </c>
      <c r="F213" s="182"/>
      <c r="AF213" s="45"/>
      <c r="AG213" s="65"/>
      <c r="AH213" s="21"/>
      <c r="AI213" s="20"/>
      <c r="AJ213" s="15"/>
      <c r="AK213" s="15"/>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row>
    <row r="214" spans="1:78" ht="15">
      <c r="A214" s="68">
        <v>23</v>
      </c>
      <c r="B214" s="156" t="s">
        <v>344</v>
      </c>
      <c r="C214" s="157"/>
      <c r="D214" s="81"/>
      <c r="E214" s="25">
        <v>1</v>
      </c>
      <c r="F214" s="182"/>
      <c r="AF214" s="45"/>
      <c r="AG214" s="65"/>
      <c r="AH214" s="21"/>
      <c r="AI214" s="20"/>
      <c r="AJ214" s="15"/>
      <c r="AK214" s="15"/>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row>
    <row r="215" spans="1:78" ht="15">
      <c r="A215" s="91">
        <v>24</v>
      </c>
      <c r="B215" s="161" t="s">
        <v>345</v>
      </c>
      <c r="C215" s="157"/>
      <c r="D215" s="81"/>
      <c r="E215" s="25">
        <v>1</v>
      </c>
      <c r="F215" s="182"/>
      <c r="AF215" s="45"/>
      <c r="AG215" s="65"/>
      <c r="AH215" s="21"/>
      <c r="AI215" s="20"/>
      <c r="AJ215" s="15"/>
      <c r="AK215" s="15"/>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row>
    <row r="216" spans="1:78" ht="15">
      <c r="A216" s="68">
        <v>25</v>
      </c>
      <c r="B216" s="156" t="s">
        <v>346</v>
      </c>
      <c r="C216" s="157"/>
      <c r="D216" s="81"/>
      <c r="E216" s="25">
        <v>1</v>
      </c>
      <c r="F216" s="182"/>
      <c r="AF216" s="45"/>
      <c r="AG216" s="65"/>
      <c r="AH216" s="21"/>
      <c r="AI216" s="20"/>
      <c r="AJ216" s="15"/>
      <c r="AK216" s="15"/>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row>
    <row r="217" spans="1:78" ht="15">
      <c r="A217" s="91">
        <v>26</v>
      </c>
      <c r="B217" s="160" t="s">
        <v>552</v>
      </c>
      <c r="C217" s="157"/>
      <c r="D217" s="81"/>
      <c r="E217" s="25">
        <v>1</v>
      </c>
      <c r="F217" s="182"/>
      <c r="AF217" s="45"/>
      <c r="AG217" s="65"/>
      <c r="AH217" s="21"/>
      <c r="AI217" s="20"/>
      <c r="AJ217" s="15"/>
      <c r="AK217" s="15"/>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row>
    <row r="218" spans="1:78" ht="15">
      <c r="A218" s="68">
        <v>27</v>
      </c>
      <c r="B218" s="156" t="s">
        <v>347</v>
      </c>
      <c r="C218" s="157">
        <v>1</v>
      </c>
      <c r="D218" s="81"/>
      <c r="E218" s="25">
        <v>1</v>
      </c>
      <c r="F218" s="182"/>
      <c r="K218" s="178">
        <v>0.5</v>
      </c>
      <c r="AF218" s="45"/>
      <c r="AG218" s="65"/>
      <c r="AH218" s="21"/>
      <c r="AI218" s="20"/>
      <c r="AJ218" s="15"/>
      <c r="AK218" s="15"/>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row>
    <row r="219" spans="1:78" ht="15">
      <c r="A219" s="91">
        <v>28</v>
      </c>
      <c r="B219" s="156" t="s">
        <v>348</v>
      </c>
      <c r="C219" s="157"/>
      <c r="D219" s="81"/>
      <c r="E219" s="25">
        <v>1</v>
      </c>
      <c r="F219" s="182"/>
      <c r="AF219" s="45"/>
      <c r="AG219" s="65"/>
      <c r="AH219" s="21"/>
      <c r="AI219" s="20"/>
      <c r="AJ219" s="15"/>
      <c r="AK219" s="15"/>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row>
    <row r="220" spans="1:78" ht="15">
      <c r="A220" s="68">
        <v>29</v>
      </c>
      <c r="B220" s="156" t="s">
        <v>553</v>
      </c>
      <c r="C220" s="157"/>
      <c r="D220" s="81"/>
      <c r="E220" s="25">
        <v>1</v>
      </c>
      <c r="F220" s="182"/>
      <c r="AF220" s="45"/>
      <c r="AG220" s="65"/>
      <c r="AH220" s="21"/>
      <c r="AI220" s="21"/>
      <c r="AJ220" s="21"/>
      <c r="AK220" s="2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row>
    <row r="221" spans="1:78" ht="15">
      <c r="A221" s="91">
        <v>30</v>
      </c>
      <c r="B221" s="159" t="s">
        <v>349</v>
      </c>
      <c r="C221" s="157"/>
      <c r="D221" s="81"/>
      <c r="E221" s="25">
        <v>1</v>
      </c>
      <c r="F221" s="182"/>
      <c r="AF221" s="45"/>
      <c r="AG221" s="65"/>
      <c r="AH221" s="21"/>
      <c r="AI221" s="21"/>
      <c r="AJ221" s="21"/>
      <c r="AK221" s="2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row>
    <row r="222" spans="1:78" ht="15">
      <c r="A222" s="68">
        <v>31</v>
      </c>
      <c r="B222" s="156" t="s">
        <v>123</v>
      </c>
      <c r="C222" s="157"/>
      <c r="D222" s="81"/>
      <c r="E222" s="25">
        <v>1</v>
      </c>
      <c r="F222" s="182"/>
      <c r="AF222" s="45"/>
      <c r="AG222" s="65"/>
      <c r="AH222" s="21"/>
      <c r="AI222" s="21"/>
      <c r="AJ222" s="21"/>
      <c r="AK222" s="2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row>
    <row r="223" spans="1:78" ht="15">
      <c r="A223" s="91">
        <v>32</v>
      </c>
      <c r="B223" s="156" t="s">
        <v>350</v>
      </c>
      <c r="C223" s="157"/>
      <c r="D223" s="81"/>
      <c r="E223" s="25">
        <v>1</v>
      </c>
      <c r="F223" s="182"/>
      <c r="AF223" s="45"/>
      <c r="AG223" s="65"/>
      <c r="AH223" s="21"/>
      <c r="AI223" s="21"/>
      <c r="AJ223" s="21"/>
      <c r="AK223" s="2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row>
    <row r="224" spans="1:78" ht="15">
      <c r="A224" s="68">
        <v>33</v>
      </c>
      <c r="B224" s="156" t="s">
        <v>351</v>
      </c>
      <c r="C224" s="157"/>
      <c r="D224" s="81"/>
      <c r="E224" s="25">
        <v>1</v>
      </c>
      <c r="F224" s="182"/>
      <c r="AF224" s="45"/>
      <c r="AG224" s="65"/>
      <c r="AH224" s="21"/>
      <c r="AI224" s="21"/>
      <c r="AJ224" s="21"/>
      <c r="AK224" s="2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row>
    <row r="225" spans="1:78" ht="15">
      <c r="A225" s="91">
        <v>34</v>
      </c>
      <c r="B225" s="156" t="s">
        <v>352</v>
      </c>
      <c r="C225" s="157"/>
      <c r="D225" s="81"/>
      <c r="E225" s="25">
        <v>1</v>
      </c>
      <c r="F225" s="182"/>
      <c r="AF225" s="45"/>
      <c r="AG225" s="65"/>
      <c r="AH225" s="21"/>
      <c r="AI225" s="21"/>
      <c r="AJ225" s="21"/>
      <c r="AK225" s="2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row>
    <row r="226" spans="1:78" ht="15">
      <c r="A226" s="68">
        <v>35</v>
      </c>
      <c r="B226" s="156" t="s">
        <v>353</v>
      </c>
      <c r="C226" s="157"/>
      <c r="D226" s="81"/>
      <c r="E226" s="25">
        <v>1</v>
      </c>
      <c r="F226" s="182"/>
      <c r="K226" s="178">
        <v>1</v>
      </c>
      <c r="AF226" s="45"/>
      <c r="AG226" s="65"/>
      <c r="AH226" s="21"/>
      <c r="AI226" s="21"/>
      <c r="AJ226" s="21"/>
      <c r="AK226" s="2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row>
    <row r="227" spans="1:38" ht="15">
      <c r="A227" s="91">
        <v>36</v>
      </c>
      <c r="B227" s="161" t="s">
        <v>354</v>
      </c>
      <c r="C227" s="157"/>
      <c r="D227" s="81"/>
      <c r="E227" s="25">
        <v>1</v>
      </c>
      <c r="F227" s="182"/>
      <c r="AF227" s="45"/>
      <c r="AG227" s="65"/>
      <c r="AH227" s="21"/>
      <c r="AI227" s="15"/>
      <c r="AJ227" s="15"/>
      <c r="AK227" s="15"/>
      <c r="AL227" s="1"/>
    </row>
    <row r="228" spans="1:78" ht="15">
      <c r="A228" s="68">
        <v>37</v>
      </c>
      <c r="B228" s="161" t="s">
        <v>355</v>
      </c>
      <c r="C228" s="157"/>
      <c r="D228" s="81"/>
      <c r="E228" s="25">
        <v>1</v>
      </c>
      <c r="F228" s="182"/>
      <c r="AF228" s="60"/>
      <c r="AG228" s="65"/>
      <c r="AH228" s="14"/>
      <c r="AI228" s="15"/>
      <c r="AJ228" s="15"/>
      <c r="AK228" s="15"/>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row>
    <row r="229" spans="1:78" ht="15">
      <c r="A229" s="91">
        <v>38</v>
      </c>
      <c r="B229" s="161" t="s">
        <v>509</v>
      </c>
      <c r="C229" s="157"/>
      <c r="D229" s="81"/>
      <c r="E229" s="25">
        <v>1</v>
      </c>
      <c r="F229" s="182"/>
      <c r="AF229" s="60"/>
      <c r="AG229" s="65"/>
      <c r="AH229" s="14"/>
      <c r="AI229" s="15"/>
      <c r="AJ229" s="15"/>
      <c r="AK229" s="15"/>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row>
    <row r="230" spans="1:78" ht="15">
      <c r="A230" s="68">
        <v>39</v>
      </c>
      <c r="B230" s="161" t="s">
        <v>510</v>
      </c>
      <c r="C230" s="157"/>
      <c r="D230" s="81"/>
      <c r="E230" s="25">
        <v>1</v>
      </c>
      <c r="F230" s="182"/>
      <c r="AF230" s="60"/>
      <c r="AG230" s="65"/>
      <c r="AH230" s="14"/>
      <c r="AI230" s="15"/>
      <c r="AJ230" s="15"/>
      <c r="AK230" s="15"/>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row>
    <row r="231" spans="1:78" ht="15">
      <c r="A231" s="91"/>
      <c r="B231" s="161" t="s">
        <v>602</v>
      </c>
      <c r="C231" s="157"/>
      <c r="D231" s="81"/>
      <c r="E231" s="25">
        <v>1</v>
      </c>
      <c r="F231" s="182">
        <v>3</v>
      </c>
      <c r="AF231" s="60"/>
      <c r="AG231" s="65"/>
      <c r="AH231" s="14"/>
      <c r="AI231" s="15"/>
      <c r="AJ231" s="15"/>
      <c r="AK231" s="15"/>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row>
    <row r="232" spans="1:78" ht="15">
      <c r="A232" s="91"/>
      <c r="B232" s="161" t="s">
        <v>603</v>
      </c>
      <c r="C232" s="157"/>
      <c r="D232" s="81"/>
      <c r="E232" s="25">
        <v>1</v>
      </c>
      <c r="F232" s="182">
        <v>3</v>
      </c>
      <c r="AF232" s="60"/>
      <c r="AG232" s="65"/>
      <c r="AH232" s="14"/>
      <c r="AI232" s="15"/>
      <c r="AJ232" s="15"/>
      <c r="AK232" s="15"/>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row>
    <row r="233" spans="1:78" ht="15">
      <c r="A233" s="68">
        <v>39</v>
      </c>
      <c r="B233" s="161" t="s">
        <v>604</v>
      </c>
      <c r="C233" s="157"/>
      <c r="D233" s="81"/>
      <c r="E233" s="25">
        <v>1</v>
      </c>
      <c r="F233" s="182">
        <v>3</v>
      </c>
      <c r="AF233" s="60"/>
      <c r="AG233" s="65"/>
      <c r="AH233" s="14"/>
      <c r="AI233" s="15"/>
      <c r="AJ233" s="15"/>
      <c r="AK233" s="15"/>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row>
    <row r="234" spans="1:78" ht="15">
      <c r="A234" s="68">
        <v>39</v>
      </c>
      <c r="B234" s="161" t="s">
        <v>605</v>
      </c>
      <c r="C234" s="157"/>
      <c r="D234" s="81"/>
      <c r="E234" s="25">
        <v>1</v>
      </c>
      <c r="F234" s="182">
        <v>3</v>
      </c>
      <c r="AF234" s="60"/>
      <c r="AG234" s="65"/>
      <c r="AH234" s="14"/>
      <c r="AI234" s="15"/>
      <c r="AJ234" s="15"/>
      <c r="AK234" s="15"/>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row>
    <row r="235" spans="1:78" ht="15">
      <c r="A235" s="91"/>
      <c r="B235" s="161" t="s">
        <v>606</v>
      </c>
      <c r="C235" s="157"/>
      <c r="D235" s="81"/>
      <c r="E235" s="25">
        <v>1</v>
      </c>
      <c r="F235" s="182">
        <v>3</v>
      </c>
      <c r="AF235" s="60"/>
      <c r="AG235" s="65"/>
      <c r="AH235" s="14"/>
      <c r="AI235" s="15"/>
      <c r="AJ235" s="15"/>
      <c r="AK235" s="15"/>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row>
    <row r="236" spans="1:78" ht="15">
      <c r="A236" s="91"/>
      <c r="B236" s="161" t="s">
        <v>607</v>
      </c>
      <c r="C236" s="157"/>
      <c r="D236" s="81"/>
      <c r="E236" s="25">
        <v>1</v>
      </c>
      <c r="F236" s="182">
        <v>3</v>
      </c>
      <c r="AF236" s="60"/>
      <c r="AG236" s="65"/>
      <c r="AH236" s="14"/>
      <c r="AI236" s="15"/>
      <c r="AJ236" s="15"/>
      <c r="AK236" s="15"/>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row>
    <row r="237" spans="1:78" ht="15">
      <c r="A237" s="91"/>
      <c r="B237" s="161" t="s">
        <v>608</v>
      </c>
      <c r="C237" s="157"/>
      <c r="D237" s="81"/>
      <c r="E237" s="25">
        <v>1</v>
      </c>
      <c r="F237" s="182">
        <v>3</v>
      </c>
      <c r="AF237" s="60"/>
      <c r="AG237" s="65"/>
      <c r="AH237" s="14"/>
      <c r="AI237" s="15"/>
      <c r="AJ237" s="15"/>
      <c r="AK237" s="15"/>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row>
    <row r="238" spans="1:78" ht="15">
      <c r="A238" s="68">
        <v>39</v>
      </c>
      <c r="B238" s="161" t="s">
        <v>609</v>
      </c>
      <c r="C238" s="157"/>
      <c r="D238" s="81"/>
      <c r="E238" s="25">
        <v>1</v>
      </c>
      <c r="F238" s="182">
        <v>3</v>
      </c>
      <c r="K238" s="178">
        <v>1</v>
      </c>
      <c r="AF238" s="60"/>
      <c r="AG238" s="65"/>
      <c r="AH238" s="14"/>
      <c r="AI238" s="15"/>
      <c r="AJ238" s="15"/>
      <c r="AK238" s="15"/>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row>
    <row r="239" spans="1:78" ht="15">
      <c r="A239" s="161"/>
      <c r="B239" s="161"/>
      <c r="C239" s="157"/>
      <c r="D239" s="81"/>
      <c r="E239" s="25"/>
      <c r="F239" s="182"/>
      <c r="AF239" s="60"/>
      <c r="AG239" s="65"/>
      <c r="AH239" s="14"/>
      <c r="AI239" s="15"/>
      <c r="AJ239" s="15"/>
      <c r="AK239" s="15"/>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row>
    <row r="240" spans="1:78" ht="15">
      <c r="A240" s="39"/>
      <c r="B240" s="1"/>
      <c r="C240" s="79"/>
      <c r="D240" s="46" t="s">
        <v>21</v>
      </c>
      <c r="E240" s="46" t="s">
        <v>21</v>
      </c>
      <c r="F240" s="188"/>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176"/>
      <c r="AG240" s="65"/>
      <c r="AH240" s="14"/>
      <c r="AI240" s="15"/>
      <c r="AJ240" s="15"/>
      <c r="AK240" s="15"/>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row>
    <row r="241" spans="1:78" ht="18">
      <c r="A241" s="67"/>
      <c r="B241" s="66" t="s">
        <v>33</v>
      </c>
      <c r="C241" s="66"/>
      <c r="D241" s="137"/>
      <c r="E241" s="25" t="s">
        <v>21</v>
      </c>
      <c r="F241" s="182"/>
      <c r="AF241" s="60"/>
      <c r="AG241" s="65"/>
      <c r="AH241" s="14"/>
      <c r="AI241" s="15"/>
      <c r="AJ241" s="24"/>
      <c r="AK241" s="15"/>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row>
    <row r="242" spans="2:78" s="43" customFormat="1" ht="18">
      <c r="B242" s="92">
        <f>+'RESUM MENSUAL VIDRE'!F14</f>
        <v>14015</v>
      </c>
      <c r="C242" s="93"/>
      <c r="D242" s="136"/>
      <c r="E242" s="96"/>
      <c r="F242" s="189"/>
      <c r="G242"/>
      <c r="H242"/>
      <c r="I242"/>
      <c r="J242"/>
      <c r="K242"/>
      <c r="L242"/>
      <c r="M242"/>
      <c r="N242"/>
      <c r="O242"/>
      <c r="P242"/>
      <c r="Q242"/>
      <c r="R242"/>
      <c r="S242"/>
      <c r="T242"/>
      <c r="U242"/>
      <c r="V242"/>
      <c r="W242"/>
      <c r="X242"/>
      <c r="Y242"/>
      <c r="Z242"/>
      <c r="AA242"/>
      <c r="AB242"/>
      <c r="AC242"/>
      <c r="AD242"/>
      <c r="AE242"/>
      <c r="AF242" s="60"/>
      <c r="AG242" s="65"/>
      <c r="AH242" s="60"/>
      <c r="AI242" s="44"/>
      <c r="AJ242" s="167"/>
      <c r="AK242" s="44"/>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row>
    <row r="243" spans="2:78" ht="14.25" customHeight="1">
      <c r="B243" s="12" t="s">
        <v>27</v>
      </c>
      <c r="C243" s="69"/>
      <c r="D243" s="69"/>
      <c r="E243" s="25" t="s">
        <v>21</v>
      </c>
      <c r="F243" s="182"/>
      <c r="G243">
        <f aca="true" t="shared" si="11" ref="G243:W243">G7</f>
        <v>4</v>
      </c>
      <c r="H243">
        <f t="shared" si="11"/>
        <v>5</v>
      </c>
      <c r="I243">
        <f t="shared" si="11"/>
        <v>6</v>
      </c>
      <c r="J243">
        <f t="shared" si="11"/>
        <v>7</v>
      </c>
      <c r="K243">
        <f t="shared" si="11"/>
        <v>8</v>
      </c>
      <c r="L243">
        <f t="shared" si="11"/>
        <v>9</v>
      </c>
      <c r="M243">
        <f t="shared" si="11"/>
        <v>12</v>
      </c>
      <c r="N243">
        <f t="shared" si="11"/>
        <v>13</v>
      </c>
      <c r="O243">
        <f t="shared" si="11"/>
        <v>14</v>
      </c>
      <c r="P243">
        <f t="shared" si="11"/>
        <v>15</v>
      </c>
      <c r="Q243">
        <f t="shared" si="11"/>
        <v>19</v>
      </c>
      <c r="R243">
        <f t="shared" si="11"/>
        <v>22</v>
      </c>
      <c r="S243">
        <f t="shared" si="11"/>
        <v>23</v>
      </c>
      <c r="T243">
        <f t="shared" si="11"/>
        <v>27</v>
      </c>
      <c r="U243">
        <f t="shared" si="11"/>
        <v>28</v>
      </c>
      <c r="V243">
        <f t="shared" si="11"/>
        <v>29</v>
      </c>
      <c r="W243">
        <f t="shared" si="11"/>
        <v>30</v>
      </c>
      <c r="X243">
        <f aca="true" t="shared" si="12" ref="X243:AE243">X7</f>
        <v>0</v>
      </c>
      <c r="Y243">
        <f t="shared" si="12"/>
        <v>0</v>
      </c>
      <c r="Z243">
        <f t="shared" si="12"/>
        <v>0</v>
      </c>
      <c r="AA243">
        <f t="shared" si="12"/>
        <v>0</v>
      </c>
      <c r="AB243">
        <f t="shared" si="12"/>
        <v>0</v>
      </c>
      <c r="AC243">
        <f t="shared" si="12"/>
        <v>0</v>
      </c>
      <c r="AD243">
        <f t="shared" si="12"/>
        <v>0</v>
      </c>
      <c r="AE243">
        <f t="shared" si="12"/>
        <v>0</v>
      </c>
      <c r="AF243" s="44"/>
      <c r="AG243" s="65"/>
      <c r="AH243" s="15"/>
      <c r="AI243" s="14"/>
      <c r="AJ243" s="14"/>
      <c r="AK243" s="14"/>
      <c r="AL243" s="9"/>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row>
    <row r="244" spans="1:78" ht="15">
      <c r="A244" s="68">
        <v>1</v>
      </c>
      <c r="B244" s="156" t="s">
        <v>97</v>
      </c>
      <c r="C244" s="157"/>
      <c r="D244" s="81"/>
      <c r="E244" s="25">
        <v>1</v>
      </c>
      <c r="F244" s="182"/>
      <c r="H244" s="178">
        <v>1</v>
      </c>
      <c r="O244" s="178">
        <v>1</v>
      </c>
      <c r="AG244" s="65"/>
      <c r="AH244" s="14"/>
      <c r="AI244" s="14"/>
      <c r="AJ244" s="14"/>
      <c r="AK244" s="14"/>
      <c r="AL244" s="9"/>
      <c r="AM244" s="9"/>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row>
    <row r="245" spans="1:78" ht="15">
      <c r="A245" s="68">
        <v>2</v>
      </c>
      <c r="B245" s="156" t="s">
        <v>85</v>
      </c>
      <c r="C245" s="157">
        <v>1</v>
      </c>
      <c r="D245" s="81"/>
      <c r="E245" s="25">
        <v>1</v>
      </c>
      <c r="F245" s="182"/>
      <c r="O245" s="178">
        <v>1</v>
      </c>
      <c r="AG245" s="65"/>
      <c r="AH245" s="14"/>
      <c r="AI245" s="14"/>
      <c r="AJ245" s="14"/>
      <c r="AK245" s="14"/>
      <c r="AL245" s="9"/>
      <c r="AM245" s="9"/>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row>
    <row r="246" spans="1:78" ht="15">
      <c r="A246" s="68">
        <v>3</v>
      </c>
      <c r="B246" s="156" t="s">
        <v>98</v>
      </c>
      <c r="C246" s="157"/>
      <c r="D246" s="81"/>
      <c r="E246" s="25">
        <v>1</v>
      </c>
      <c r="F246" s="182"/>
      <c r="AG246" s="65"/>
      <c r="AH246" s="14"/>
      <c r="AI246" s="14"/>
      <c r="AJ246" s="14"/>
      <c r="AK246" s="14"/>
      <c r="AL246" s="9"/>
      <c r="AM246" s="9"/>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row>
    <row r="247" spans="1:78" ht="15">
      <c r="A247" s="68">
        <v>4</v>
      </c>
      <c r="B247" s="156" t="s">
        <v>218</v>
      </c>
      <c r="C247" s="157"/>
      <c r="D247" s="81"/>
      <c r="E247" s="25">
        <v>1</v>
      </c>
      <c r="F247" s="182"/>
      <c r="H247" s="178">
        <v>1</v>
      </c>
      <c r="AG247" s="65"/>
      <c r="AH247" s="14"/>
      <c r="AI247" s="14"/>
      <c r="AJ247" s="14"/>
      <c r="AK247" s="14"/>
      <c r="AL247" s="9"/>
      <c r="AM247" s="9"/>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row>
    <row r="248" spans="1:78" ht="15">
      <c r="A248" s="68">
        <v>5</v>
      </c>
      <c r="B248" s="156" t="s">
        <v>219</v>
      </c>
      <c r="C248" s="157">
        <v>1</v>
      </c>
      <c r="D248" s="81"/>
      <c r="E248" s="25">
        <v>1</v>
      </c>
      <c r="F248" s="182"/>
      <c r="AG248" s="65"/>
      <c r="AH248" s="14"/>
      <c r="AI248" s="14"/>
      <c r="AJ248" s="14"/>
      <c r="AK248" s="14"/>
      <c r="AL248" s="9"/>
      <c r="AM248" s="9"/>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row>
    <row r="249" spans="1:78" ht="15">
      <c r="A249" s="68">
        <v>6</v>
      </c>
      <c r="B249" s="156" t="s">
        <v>197</v>
      </c>
      <c r="C249" s="157"/>
      <c r="D249" s="81"/>
      <c r="E249" s="25">
        <v>1</v>
      </c>
      <c r="F249" s="182"/>
      <c r="H249" s="178">
        <v>0.5</v>
      </c>
      <c r="AG249" s="65"/>
      <c r="AH249" s="14"/>
      <c r="AI249" s="14"/>
      <c r="AJ249" s="14"/>
      <c r="AK249" s="14"/>
      <c r="AL249" s="9"/>
      <c r="AM249" s="9"/>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row>
    <row r="250" spans="1:78" ht="15">
      <c r="A250" s="68">
        <v>7</v>
      </c>
      <c r="B250" s="156" t="s">
        <v>220</v>
      </c>
      <c r="C250" s="157"/>
      <c r="D250" s="81"/>
      <c r="E250" s="25">
        <v>1</v>
      </c>
      <c r="F250" s="182"/>
      <c r="H250" s="178">
        <v>0.5</v>
      </c>
      <c r="AG250" s="65"/>
      <c r="AH250" s="14"/>
      <c r="AI250" s="14"/>
      <c r="AJ250" s="14"/>
      <c r="AK250" s="14"/>
      <c r="AL250" s="9"/>
      <c r="AM250" s="9"/>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row>
    <row r="251" spans="1:78" ht="15">
      <c r="A251" s="68"/>
      <c r="B251" s="156" t="s">
        <v>215</v>
      </c>
      <c r="C251" s="157"/>
      <c r="D251" s="81"/>
      <c r="E251" s="25">
        <v>1</v>
      </c>
      <c r="F251" s="182"/>
      <c r="N251" s="178">
        <v>1</v>
      </c>
      <c r="O251" s="178">
        <v>1</v>
      </c>
      <c r="AG251" s="65"/>
      <c r="AH251" s="14"/>
      <c r="AI251" s="14"/>
      <c r="AJ251" s="14"/>
      <c r="AK251" s="14"/>
      <c r="AL251" s="9"/>
      <c r="AM251" s="9"/>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row>
    <row r="252" spans="1:78" ht="15">
      <c r="A252" s="68">
        <v>9</v>
      </c>
      <c r="B252" s="156" t="s">
        <v>141</v>
      </c>
      <c r="C252" s="157">
        <v>1</v>
      </c>
      <c r="D252" s="81"/>
      <c r="E252" s="25">
        <v>1</v>
      </c>
      <c r="F252" s="182"/>
      <c r="H252" s="178">
        <v>1</v>
      </c>
      <c r="AG252" s="65"/>
      <c r="AH252" s="14"/>
      <c r="AI252" s="14"/>
      <c r="AJ252" s="14"/>
      <c r="AK252" s="14"/>
      <c r="AL252" s="9"/>
      <c r="AM252" s="9"/>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row>
    <row r="253" spans="1:78" ht="15">
      <c r="A253" s="68">
        <v>10</v>
      </c>
      <c r="B253" s="156" t="s">
        <v>221</v>
      </c>
      <c r="C253" s="157"/>
      <c r="D253" s="81"/>
      <c r="E253" s="25">
        <v>1</v>
      </c>
      <c r="F253" s="182"/>
      <c r="AG253" s="65"/>
      <c r="AH253" s="14"/>
      <c r="AI253" s="14"/>
      <c r="AJ253" s="14"/>
      <c r="AK253" s="14"/>
      <c r="AL253" s="9"/>
      <c r="AM253" s="9"/>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row>
    <row r="254" spans="1:78" ht="15">
      <c r="A254" s="68">
        <v>11</v>
      </c>
      <c r="B254" s="156" t="s">
        <v>99</v>
      </c>
      <c r="C254" s="157"/>
      <c r="D254" s="81"/>
      <c r="E254" s="25">
        <v>1</v>
      </c>
      <c r="F254" s="182"/>
      <c r="AG254" s="65"/>
      <c r="AH254" s="14"/>
      <c r="AI254" s="14"/>
      <c r="AJ254" s="14"/>
      <c r="AK254" s="14"/>
      <c r="AL254" s="9"/>
      <c r="AM254" s="9"/>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row>
    <row r="255" spans="1:78" ht="15">
      <c r="A255" s="68">
        <v>12</v>
      </c>
      <c r="B255" s="156" t="s">
        <v>100</v>
      </c>
      <c r="C255" s="157">
        <v>1</v>
      </c>
      <c r="D255" s="81"/>
      <c r="E255" s="25">
        <v>1</v>
      </c>
      <c r="F255" s="182"/>
      <c r="AG255" s="65"/>
      <c r="AH255" s="14"/>
      <c r="AI255" s="21"/>
      <c r="AJ255" s="21"/>
      <c r="AK255" s="21"/>
      <c r="AM255" s="9"/>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row>
    <row r="256" spans="1:78" ht="15">
      <c r="A256" s="68">
        <v>13</v>
      </c>
      <c r="B256" s="156" t="s">
        <v>86</v>
      </c>
      <c r="C256" s="157">
        <v>1</v>
      </c>
      <c r="D256" s="81"/>
      <c r="E256" s="25">
        <v>1</v>
      </c>
      <c r="F256" s="182"/>
      <c r="AG256" s="65"/>
      <c r="AH256" s="21"/>
      <c r="AI256" s="14"/>
      <c r="AJ256" s="14"/>
      <c r="AK256" s="14"/>
      <c r="AL256" s="9"/>
      <c r="BL256" s="1"/>
      <c r="BM256" s="1"/>
      <c r="BN256" s="1"/>
      <c r="BO256" s="1"/>
      <c r="BP256" s="1"/>
      <c r="BQ256" s="1"/>
      <c r="BR256" s="1"/>
      <c r="BS256" s="1"/>
      <c r="BT256" s="1"/>
      <c r="BU256" s="1"/>
      <c r="BV256" s="1"/>
      <c r="BW256" s="1"/>
      <c r="BX256" s="1"/>
      <c r="BY256" s="1"/>
      <c r="BZ256" s="1"/>
    </row>
    <row r="257" spans="1:78" ht="15">
      <c r="A257" s="68">
        <v>14</v>
      </c>
      <c r="B257" s="156" t="s">
        <v>101</v>
      </c>
      <c r="C257" s="157">
        <v>1</v>
      </c>
      <c r="D257" s="81"/>
      <c r="E257" s="25">
        <v>1</v>
      </c>
      <c r="F257" s="182"/>
      <c r="AG257" s="65"/>
      <c r="AH257" s="14"/>
      <c r="AI257" s="9"/>
      <c r="AJ257" s="9"/>
      <c r="AK257" s="9"/>
      <c r="AL257" s="9"/>
      <c r="AM257" s="9"/>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row>
    <row r="258" spans="1:78" ht="15">
      <c r="A258" s="68">
        <v>15</v>
      </c>
      <c r="B258" s="156" t="s">
        <v>222</v>
      </c>
      <c r="C258" s="157"/>
      <c r="D258" s="81"/>
      <c r="E258" s="25">
        <v>1</v>
      </c>
      <c r="F258" s="182"/>
      <c r="AG258" s="65"/>
      <c r="AH258" s="14"/>
      <c r="AI258" s="9"/>
      <c r="AJ258" s="9"/>
      <c r="AK258" s="9"/>
      <c r="AL258" s="9"/>
      <c r="AM258" s="9"/>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row>
    <row r="259" spans="1:78" ht="15">
      <c r="A259" s="68">
        <v>16</v>
      </c>
      <c r="B259" s="156" t="s">
        <v>102</v>
      </c>
      <c r="C259" s="157"/>
      <c r="D259" s="81"/>
      <c r="E259" s="25">
        <v>1</v>
      </c>
      <c r="F259" s="182"/>
      <c r="AG259" s="65"/>
      <c r="AH259" s="14"/>
      <c r="AI259" s="9"/>
      <c r="AJ259" s="9"/>
      <c r="AK259" s="9"/>
      <c r="AL259" s="9"/>
      <c r="AM259" s="9"/>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row>
    <row r="260" spans="1:78" ht="15">
      <c r="A260" s="68">
        <v>17</v>
      </c>
      <c r="B260" s="156" t="s">
        <v>87</v>
      </c>
      <c r="C260" s="157"/>
      <c r="D260" s="81"/>
      <c r="E260" s="25">
        <v>1</v>
      </c>
      <c r="F260" s="182"/>
      <c r="O260" s="178">
        <v>1</v>
      </c>
      <c r="AG260" s="65"/>
      <c r="AH260" s="14"/>
      <c r="AI260" s="9"/>
      <c r="AJ260" s="9"/>
      <c r="AK260" s="9"/>
      <c r="AL260" s="9"/>
      <c r="AM260" s="9"/>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row>
    <row r="261" spans="1:78" ht="15">
      <c r="A261" s="68">
        <v>18</v>
      </c>
      <c r="B261" s="156" t="s">
        <v>223</v>
      </c>
      <c r="C261" s="157"/>
      <c r="D261" s="81"/>
      <c r="E261" s="25">
        <v>1</v>
      </c>
      <c r="F261" s="182"/>
      <c r="H261" s="178">
        <v>1</v>
      </c>
      <c r="AG261" s="65"/>
      <c r="AH261" s="14"/>
      <c r="AI261" s="9"/>
      <c r="AJ261" s="9"/>
      <c r="AK261" s="9"/>
      <c r="AL261" s="9"/>
      <c r="AM261" s="9"/>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row>
    <row r="262" spans="1:78" ht="15">
      <c r="A262" s="68">
        <v>19</v>
      </c>
      <c r="B262" s="156" t="s">
        <v>224</v>
      </c>
      <c r="C262" s="157"/>
      <c r="D262" s="81"/>
      <c r="E262" s="25">
        <v>1</v>
      </c>
      <c r="F262" s="182"/>
      <c r="AG262" s="65"/>
      <c r="AH262" s="14"/>
      <c r="AI262" s="9"/>
      <c r="AJ262" s="9"/>
      <c r="AK262" s="9"/>
      <c r="AL262" s="9"/>
      <c r="AM262" s="9"/>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row>
    <row r="263" spans="1:78" ht="15">
      <c r="A263" s="68">
        <v>20</v>
      </c>
      <c r="B263" s="156" t="s">
        <v>225</v>
      </c>
      <c r="C263" s="157">
        <v>1</v>
      </c>
      <c r="D263" s="81"/>
      <c r="E263" s="25">
        <v>1</v>
      </c>
      <c r="F263" s="182"/>
      <c r="O263" s="178">
        <v>1</v>
      </c>
      <c r="AG263" s="65"/>
      <c r="AH263" s="14"/>
      <c r="AI263" s="9"/>
      <c r="AJ263" s="9"/>
      <c r="AK263" s="9"/>
      <c r="AL263" s="9"/>
      <c r="AM263" s="9"/>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row>
    <row r="264" spans="1:78" ht="15">
      <c r="A264" s="68">
        <v>21</v>
      </c>
      <c r="B264" s="156" t="s">
        <v>226</v>
      </c>
      <c r="C264" s="157"/>
      <c r="D264" s="81"/>
      <c r="E264" s="25">
        <v>1</v>
      </c>
      <c r="F264" s="182"/>
      <c r="H264" s="178">
        <v>0.5</v>
      </c>
      <c r="AG264" s="65"/>
      <c r="AH264" s="14"/>
      <c r="AI264" s="9"/>
      <c r="AJ264" s="9"/>
      <c r="AK264" s="9"/>
      <c r="AL264" s="9"/>
      <c r="AM264" s="9"/>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row>
    <row r="265" spans="1:78" ht="15">
      <c r="A265" s="68">
        <v>22</v>
      </c>
      <c r="B265" s="156" t="s">
        <v>227</v>
      </c>
      <c r="C265" s="157">
        <v>1</v>
      </c>
      <c r="D265" s="81"/>
      <c r="E265" s="25">
        <v>1</v>
      </c>
      <c r="F265" s="182"/>
      <c r="AG265" s="65"/>
      <c r="AH265" s="14"/>
      <c r="AI265" s="9"/>
      <c r="AJ265" s="9"/>
      <c r="AK265" s="9"/>
      <c r="AL265" s="9"/>
      <c r="AM265" s="9"/>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row>
    <row r="266" spans="1:78" ht="15">
      <c r="A266" s="68">
        <v>23</v>
      </c>
      <c r="B266" s="156" t="s">
        <v>228</v>
      </c>
      <c r="C266" s="157"/>
      <c r="D266" s="81"/>
      <c r="E266" s="25">
        <v>1</v>
      </c>
      <c r="F266" s="182"/>
      <c r="AG266" s="65"/>
      <c r="AH266" s="14"/>
      <c r="AI266" s="9"/>
      <c r="AJ266" s="9"/>
      <c r="AK266" s="9"/>
      <c r="AL266" s="9"/>
      <c r="AM266" s="9"/>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row>
    <row r="267" spans="1:78" ht="15">
      <c r="A267" s="68">
        <v>24</v>
      </c>
      <c r="B267" s="156" t="s">
        <v>229</v>
      </c>
      <c r="C267" s="157"/>
      <c r="D267" s="81"/>
      <c r="E267" s="25">
        <v>1</v>
      </c>
      <c r="F267" s="182"/>
      <c r="H267" s="178">
        <v>1</v>
      </c>
      <c r="AG267" s="65"/>
      <c r="AH267" s="14"/>
      <c r="AI267" s="9"/>
      <c r="AJ267" s="9"/>
      <c r="AK267" s="9"/>
      <c r="AL267" s="9"/>
      <c r="AM267" s="9"/>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row>
    <row r="268" spans="1:78" ht="15">
      <c r="A268" s="68">
        <v>25</v>
      </c>
      <c r="B268" s="156" t="s">
        <v>230</v>
      </c>
      <c r="C268" s="157"/>
      <c r="D268" s="81"/>
      <c r="E268" s="25">
        <v>1</v>
      </c>
      <c r="F268" s="182"/>
      <c r="AG268" s="65"/>
      <c r="AH268" s="14"/>
      <c r="AI268" s="9"/>
      <c r="AJ268" s="9"/>
      <c r="AK268" s="9"/>
      <c r="AL268" s="9"/>
      <c r="AM268" s="9"/>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row>
    <row r="269" spans="1:78" ht="15">
      <c r="A269" s="68">
        <v>26</v>
      </c>
      <c r="B269" s="156" t="s">
        <v>88</v>
      </c>
      <c r="C269" s="157">
        <v>1</v>
      </c>
      <c r="D269" s="81"/>
      <c r="E269" s="25">
        <v>1</v>
      </c>
      <c r="F269" s="182"/>
      <c r="H269" s="178">
        <v>1</v>
      </c>
      <c r="AG269" s="65"/>
      <c r="AH269" s="14"/>
      <c r="AI269" s="9"/>
      <c r="AJ269" s="9"/>
      <c r="AK269" s="9"/>
      <c r="AL269" s="9"/>
      <c r="AM269" s="9"/>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row>
    <row r="270" spans="1:78" ht="15">
      <c r="A270" s="68">
        <v>27</v>
      </c>
      <c r="B270" s="156" t="s">
        <v>231</v>
      </c>
      <c r="C270" s="157"/>
      <c r="D270" s="81"/>
      <c r="E270" s="25">
        <v>1</v>
      </c>
      <c r="F270" s="182"/>
      <c r="H270" s="178">
        <v>1</v>
      </c>
      <c r="AG270" s="65"/>
      <c r="AH270" s="14"/>
      <c r="AI270" s="9"/>
      <c r="AJ270" s="9"/>
      <c r="AK270" s="9"/>
      <c r="AL270" s="9"/>
      <c r="AM270" s="9"/>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row>
    <row r="271" spans="1:78" ht="15">
      <c r="A271" s="68">
        <v>28</v>
      </c>
      <c r="B271" s="156" t="s">
        <v>232</v>
      </c>
      <c r="C271" s="157">
        <v>1</v>
      </c>
      <c r="D271" s="81"/>
      <c r="E271" s="25">
        <v>1</v>
      </c>
      <c r="F271" s="182"/>
      <c r="AG271" s="65"/>
      <c r="AH271" s="14"/>
      <c r="AI271" s="9"/>
      <c r="AJ271" s="9"/>
      <c r="AK271" s="9"/>
      <c r="AL271" s="9"/>
      <c r="AM271" s="9"/>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row>
    <row r="272" spans="1:78" ht="15">
      <c r="A272" s="68">
        <v>29</v>
      </c>
      <c r="B272" s="156" t="s">
        <v>233</v>
      </c>
      <c r="C272" s="157">
        <v>1</v>
      </c>
      <c r="D272" s="81"/>
      <c r="E272" s="25">
        <v>1</v>
      </c>
      <c r="F272" s="182"/>
      <c r="H272" s="178">
        <v>1</v>
      </c>
      <c r="AG272" s="65"/>
      <c r="AH272" s="14"/>
      <c r="AI272" s="9"/>
      <c r="AJ272" s="9"/>
      <c r="AK272" s="9"/>
      <c r="AL272" s="9"/>
      <c r="AM272" s="9"/>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row>
    <row r="273" spans="1:78" ht="15">
      <c r="A273" s="68">
        <v>30</v>
      </c>
      <c r="B273" s="156" t="s">
        <v>103</v>
      </c>
      <c r="C273" s="157">
        <v>1</v>
      </c>
      <c r="D273" s="81"/>
      <c r="E273" s="25">
        <v>1</v>
      </c>
      <c r="F273" s="182"/>
      <c r="H273" s="178">
        <v>1</v>
      </c>
      <c r="O273" s="178">
        <v>1</v>
      </c>
      <c r="AG273" s="65"/>
      <c r="AH273" s="14"/>
      <c r="AI273" s="9"/>
      <c r="AJ273" s="9"/>
      <c r="AK273" s="9"/>
      <c r="AL273" s="9"/>
      <c r="AM273" s="9"/>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row>
    <row r="274" spans="1:78" ht="15">
      <c r="A274" s="68">
        <v>32</v>
      </c>
      <c r="B274" s="156" t="s">
        <v>234</v>
      </c>
      <c r="C274" s="157"/>
      <c r="D274" s="81"/>
      <c r="E274" s="25">
        <v>1</v>
      </c>
      <c r="F274" s="182"/>
      <c r="AG274" s="65"/>
      <c r="AH274" s="14"/>
      <c r="AI274" s="14"/>
      <c r="AJ274" s="14"/>
      <c r="AK274" s="9"/>
      <c r="AL274" s="9"/>
      <c r="AM274" s="9"/>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row>
    <row r="275" spans="1:78" ht="15">
      <c r="A275" s="68">
        <v>33</v>
      </c>
      <c r="B275" s="156" t="s">
        <v>235</v>
      </c>
      <c r="C275" s="157">
        <v>1</v>
      </c>
      <c r="D275" s="81"/>
      <c r="E275" s="25">
        <v>1</v>
      </c>
      <c r="F275" s="182"/>
      <c r="H275" s="178">
        <v>1</v>
      </c>
      <c r="AG275" s="65"/>
      <c r="AH275" s="14"/>
      <c r="AI275" s="9"/>
      <c r="AJ275" s="9"/>
      <c r="AK275" s="9"/>
      <c r="AL275" s="9"/>
      <c r="AM275" s="9"/>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row>
    <row r="276" spans="1:78" ht="15">
      <c r="A276" s="68">
        <v>34</v>
      </c>
      <c r="B276" s="156" t="s">
        <v>236</v>
      </c>
      <c r="C276" s="157"/>
      <c r="D276" s="81"/>
      <c r="E276" s="25">
        <v>1</v>
      </c>
      <c r="F276" s="182"/>
      <c r="AG276" s="65"/>
      <c r="AH276" s="14"/>
      <c r="AI276" s="9"/>
      <c r="AJ276" s="9"/>
      <c r="AK276" s="9"/>
      <c r="AL276" s="9"/>
      <c r="AM276" s="9"/>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row>
    <row r="277" spans="1:78" ht="15">
      <c r="A277" s="68">
        <v>35</v>
      </c>
      <c r="B277" s="156" t="s">
        <v>237</v>
      </c>
      <c r="C277" s="157"/>
      <c r="D277" s="81"/>
      <c r="E277" s="25">
        <v>1</v>
      </c>
      <c r="F277" s="182"/>
      <c r="AG277" s="65"/>
      <c r="AH277" s="14"/>
      <c r="AI277" s="9"/>
      <c r="AJ277" s="9"/>
      <c r="AK277" s="9"/>
      <c r="AL277" s="9"/>
      <c r="AM277" s="9"/>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row>
    <row r="278" spans="1:78" ht="15">
      <c r="A278" s="68">
        <v>36</v>
      </c>
      <c r="B278" s="156" t="s">
        <v>238</v>
      </c>
      <c r="C278" s="157"/>
      <c r="D278" s="81"/>
      <c r="E278" s="25">
        <v>1</v>
      </c>
      <c r="F278" s="182"/>
      <c r="AG278" s="65"/>
      <c r="AH278" s="14"/>
      <c r="AI278" s="9"/>
      <c r="AJ278" s="9"/>
      <c r="AK278" s="9"/>
      <c r="AL278" s="9"/>
      <c r="AM278" s="9"/>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row>
    <row r="279" spans="1:78" ht="15">
      <c r="A279" s="68">
        <v>37</v>
      </c>
      <c r="B279" s="156" t="s">
        <v>239</v>
      </c>
      <c r="C279" s="157"/>
      <c r="D279" s="81"/>
      <c r="E279" s="25">
        <v>1</v>
      </c>
      <c r="F279" s="182"/>
      <c r="AG279" s="65"/>
      <c r="AH279" s="14"/>
      <c r="AI279" s="9"/>
      <c r="AJ279" s="9"/>
      <c r="AK279" s="9"/>
      <c r="AL279" s="9"/>
      <c r="AM279" s="9"/>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row>
    <row r="280" spans="1:78" ht="15">
      <c r="A280" s="68">
        <v>38</v>
      </c>
      <c r="B280" s="156" t="s">
        <v>240</v>
      </c>
      <c r="C280" s="157"/>
      <c r="D280" s="81"/>
      <c r="E280" s="25">
        <v>1</v>
      </c>
      <c r="F280" s="182"/>
      <c r="AG280" s="65"/>
      <c r="AH280" s="14"/>
      <c r="AI280" s="9"/>
      <c r="AJ280" s="9"/>
      <c r="AK280" s="9"/>
      <c r="AL280" s="9"/>
      <c r="AM280" s="9"/>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row>
    <row r="281" spans="1:78" ht="15">
      <c r="A281" s="68">
        <v>39</v>
      </c>
      <c r="B281" s="156" t="s">
        <v>241</v>
      </c>
      <c r="C281" s="157">
        <v>1</v>
      </c>
      <c r="D281" s="81"/>
      <c r="E281" s="25">
        <v>1</v>
      </c>
      <c r="F281" s="182"/>
      <c r="O281" s="178">
        <v>1</v>
      </c>
      <c r="AG281" s="65"/>
      <c r="AH281" s="14"/>
      <c r="AI281" s="9"/>
      <c r="AJ281" s="9"/>
      <c r="AK281" s="9"/>
      <c r="AL281" s="9"/>
      <c r="AM281" s="9"/>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row>
    <row r="282" spans="1:78" ht="15">
      <c r="A282" s="68">
        <v>40</v>
      </c>
      <c r="B282" s="156" t="s">
        <v>242</v>
      </c>
      <c r="C282" s="157"/>
      <c r="D282" s="81"/>
      <c r="E282" s="25">
        <v>1</v>
      </c>
      <c r="F282" s="182"/>
      <c r="O282" s="178">
        <v>1</v>
      </c>
      <c r="AG282" s="65"/>
      <c r="AH282" s="14"/>
      <c r="AI282" s="9"/>
      <c r="AJ282" s="9"/>
      <c r="AK282" s="9"/>
      <c r="AL282" s="9"/>
      <c r="AM282" s="9"/>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row>
    <row r="283" spans="1:78" ht="15">
      <c r="A283" s="68">
        <v>41</v>
      </c>
      <c r="B283" s="156" t="s">
        <v>243</v>
      </c>
      <c r="C283" s="157"/>
      <c r="D283" s="81"/>
      <c r="E283" s="25">
        <v>1</v>
      </c>
      <c r="F283" s="182"/>
      <c r="N283" s="178">
        <v>1</v>
      </c>
      <c r="O283" s="178">
        <v>1</v>
      </c>
      <c r="AG283" s="65"/>
      <c r="AH283" s="14"/>
      <c r="AI283" s="9"/>
      <c r="AJ283" s="9"/>
      <c r="AK283" s="9"/>
      <c r="AL283" s="9"/>
      <c r="AM283" s="9"/>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row>
    <row r="284" spans="1:78" ht="15">
      <c r="A284" s="68">
        <v>42</v>
      </c>
      <c r="B284" s="156" t="s">
        <v>89</v>
      </c>
      <c r="C284" s="157"/>
      <c r="D284" s="81"/>
      <c r="E284" s="25">
        <v>1</v>
      </c>
      <c r="F284" s="182"/>
      <c r="AG284" s="65"/>
      <c r="AH284" s="14"/>
      <c r="AI284" s="9"/>
      <c r="AJ284" s="9"/>
      <c r="AK284" s="9"/>
      <c r="AL284" s="9"/>
      <c r="AM284" s="9"/>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row>
    <row r="285" spans="1:78" ht="15">
      <c r="A285" s="68">
        <v>43</v>
      </c>
      <c r="B285" s="156" t="s">
        <v>90</v>
      </c>
      <c r="C285" s="157"/>
      <c r="D285" s="81"/>
      <c r="E285" s="25">
        <v>1</v>
      </c>
      <c r="F285" s="182"/>
      <c r="H285" s="178">
        <v>1</v>
      </c>
      <c r="AG285" s="65"/>
      <c r="AH285" s="14"/>
      <c r="AI285" s="9"/>
      <c r="AJ285" s="9"/>
      <c r="AK285" s="9"/>
      <c r="AL285" s="9"/>
      <c r="AM285" s="9"/>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row>
    <row r="286" spans="1:78" ht="15">
      <c r="A286" s="68">
        <v>44</v>
      </c>
      <c r="B286" s="156" t="s">
        <v>244</v>
      </c>
      <c r="C286" s="157"/>
      <c r="D286" s="81"/>
      <c r="E286" s="25">
        <v>1</v>
      </c>
      <c r="F286" s="182"/>
      <c r="AG286" s="65"/>
      <c r="AH286" s="14"/>
      <c r="AI286" s="9"/>
      <c r="AJ286" s="9"/>
      <c r="AK286" s="9"/>
      <c r="AL286" s="9"/>
      <c r="AM286" s="9"/>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row>
    <row r="287" spans="1:78" ht="15">
      <c r="A287" s="68">
        <v>45</v>
      </c>
      <c r="B287" s="156" t="s">
        <v>104</v>
      </c>
      <c r="C287" s="157"/>
      <c r="D287" s="81"/>
      <c r="E287" s="25">
        <v>1</v>
      </c>
      <c r="F287" s="182"/>
      <c r="AG287" s="65"/>
      <c r="AH287" s="14"/>
      <c r="AI287" s="9"/>
      <c r="AJ287" s="9"/>
      <c r="AK287" s="9"/>
      <c r="AL287" s="9"/>
      <c r="AM287" s="9"/>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row>
    <row r="288" spans="1:78" ht="15">
      <c r="A288" s="68">
        <v>46</v>
      </c>
      <c r="B288" s="156" t="s">
        <v>105</v>
      </c>
      <c r="C288" s="157"/>
      <c r="D288" s="81"/>
      <c r="E288" s="25">
        <v>1</v>
      </c>
      <c r="F288" s="182"/>
      <c r="AG288" s="65"/>
      <c r="AH288" s="14"/>
      <c r="AI288" s="9"/>
      <c r="AJ288" s="9"/>
      <c r="AK288" s="9"/>
      <c r="AL288" s="9"/>
      <c r="AM288" s="9"/>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row>
    <row r="289" spans="1:78" ht="15">
      <c r="A289" s="68">
        <v>47</v>
      </c>
      <c r="B289" s="156" t="s">
        <v>142</v>
      </c>
      <c r="C289" s="157"/>
      <c r="D289" s="81"/>
      <c r="E289" s="25">
        <v>1</v>
      </c>
      <c r="F289" s="182"/>
      <c r="AG289" s="65"/>
      <c r="AH289" s="14"/>
      <c r="AI289" s="9"/>
      <c r="AJ289" s="9"/>
      <c r="AK289" s="9"/>
      <c r="AL289" s="9"/>
      <c r="AM289" s="9"/>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row>
    <row r="290" spans="1:78" ht="15">
      <c r="A290" s="68">
        <v>48</v>
      </c>
      <c r="B290" s="156" t="s">
        <v>143</v>
      </c>
      <c r="C290" s="157"/>
      <c r="D290" s="81"/>
      <c r="E290" s="25">
        <v>1</v>
      </c>
      <c r="F290" s="182"/>
      <c r="N290" s="178">
        <v>1</v>
      </c>
      <c r="O290" s="178">
        <v>1</v>
      </c>
      <c r="AG290" s="65"/>
      <c r="AH290" s="14"/>
      <c r="AI290" s="9"/>
      <c r="AJ290" s="9"/>
      <c r="AK290" s="9"/>
      <c r="AL290" s="9"/>
      <c r="AM290" s="9"/>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row>
    <row r="291" spans="1:78" ht="15">
      <c r="A291" s="68">
        <v>49</v>
      </c>
      <c r="B291" s="156" t="s">
        <v>143</v>
      </c>
      <c r="C291" s="157"/>
      <c r="D291" s="81"/>
      <c r="E291" s="25">
        <v>1</v>
      </c>
      <c r="F291" s="182"/>
      <c r="N291" s="178">
        <v>1</v>
      </c>
      <c r="O291" s="178">
        <v>1</v>
      </c>
      <c r="AG291" s="65"/>
      <c r="AH291" s="14"/>
      <c r="AI291" s="9"/>
      <c r="AJ291" s="9"/>
      <c r="AK291" s="9"/>
      <c r="AL291" s="9"/>
      <c r="AM291" s="9"/>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row>
    <row r="292" spans="1:78" ht="15">
      <c r="A292" s="68">
        <v>50</v>
      </c>
      <c r="B292" s="156" t="s">
        <v>514</v>
      </c>
      <c r="C292" s="157"/>
      <c r="D292" s="81"/>
      <c r="E292" s="25">
        <v>1</v>
      </c>
      <c r="F292" s="182"/>
      <c r="AG292" s="65"/>
      <c r="AH292" s="14"/>
      <c r="AI292" s="9"/>
      <c r="AJ292" s="9"/>
      <c r="AK292" s="9"/>
      <c r="AL292" s="9"/>
      <c r="AM292" s="9"/>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row>
    <row r="293" spans="1:78" ht="15">
      <c r="A293" s="68"/>
      <c r="B293" s="156" t="s">
        <v>590</v>
      </c>
      <c r="C293" s="157"/>
      <c r="D293" s="81"/>
      <c r="E293" s="25">
        <v>1</v>
      </c>
      <c r="F293" s="182">
        <v>3</v>
      </c>
      <c r="AG293" s="65"/>
      <c r="AH293" s="14"/>
      <c r="AI293" s="9"/>
      <c r="AJ293" s="9"/>
      <c r="AK293" s="9"/>
      <c r="AL293" s="9"/>
      <c r="AM293" s="9"/>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row>
    <row r="294" spans="1:78" ht="15">
      <c r="A294" s="68"/>
      <c r="B294" s="156" t="s">
        <v>591</v>
      </c>
      <c r="C294" s="157"/>
      <c r="D294" s="81"/>
      <c r="E294" s="25">
        <v>1</v>
      </c>
      <c r="F294" s="182">
        <v>3</v>
      </c>
      <c r="AG294" s="65"/>
      <c r="AH294" s="14"/>
      <c r="AI294" s="9"/>
      <c r="AJ294" s="9"/>
      <c r="AK294" s="9"/>
      <c r="AL294" s="9"/>
      <c r="AM294" s="9"/>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row>
    <row r="295" spans="1:78" ht="15">
      <c r="A295" s="68"/>
      <c r="B295" s="156" t="s">
        <v>592</v>
      </c>
      <c r="C295" s="157"/>
      <c r="D295" s="81"/>
      <c r="E295" s="25">
        <v>1</v>
      </c>
      <c r="F295" s="182">
        <v>3</v>
      </c>
      <c r="AG295" s="65"/>
      <c r="AH295" s="14"/>
      <c r="AI295" s="9"/>
      <c r="AJ295" s="9"/>
      <c r="AK295" s="9"/>
      <c r="AL295" s="9"/>
      <c r="AM295" s="9"/>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row>
    <row r="296" spans="1:78" ht="15">
      <c r="A296" s="68"/>
      <c r="B296" s="156" t="s">
        <v>593</v>
      </c>
      <c r="C296" s="157"/>
      <c r="D296" s="81"/>
      <c r="E296" s="25">
        <v>1</v>
      </c>
      <c r="F296" s="182">
        <v>3</v>
      </c>
      <c r="AG296" s="65"/>
      <c r="AH296" s="14"/>
      <c r="AI296" s="9"/>
      <c r="AJ296" s="9"/>
      <c r="AK296" s="9"/>
      <c r="AL296" s="9"/>
      <c r="AM296" s="9"/>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row>
    <row r="297" spans="1:78" ht="15">
      <c r="A297" s="68"/>
      <c r="B297" s="156" t="s">
        <v>594</v>
      </c>
      <c r="C297" s="157"/>
      <c r="D297" s="81"/>
      <c r="E297" s="25">
        <v>1</v>
      </c>
      <c r="F297" s="182">
        <v>3</v>
      </c>
      <c r="AG297" s="65"/>
      <c r="AH297" s="14"/>
      <c r="AI297" s="9"/>
      <c r="AJ297" s="9"/>
      <c r="AK297" s="9"/>
      <c r="AL297" s="9"/>
      <c r="AM297" s="9"/>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row>
    <row r="298" spans="1:78" ht="15">
      <c r="A298" s="68"/>
      <c r="B298" s="156" t="s">
        <v>595</v>
      </c>
      <c r="C298" s="157"/>
      <c r="D298" s="81"/>
      <c r="E298" s="25">
        <v>1</v>
      </c>
      <c r="F298" s="182">
        <v>3</v>
      </c>
      <c r="AG298" s="65"/>
      <c r="AH298" s="14"/>
      <c r="AI298" s="9"/>
      <c r="AJ298" s="9"/>
      <c r="AK298" s="9"/>
      <c r="AL298" s="9"/>
      <c r="AM298" s="9"/>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row>
    <row r="299" spans="1:78" ht="15">
      <c r="A299" s="68"/>
      <c r="B299" s="156" t="s">
        <v>596</v>
      </c>
      <c r="C299" s="157"/>
      <c r="D299" s="81"/>
      <c r="E299" s="25">
        <v>1</v>
      </c>
      <c r="F299" s="182">
        <v>3</v>
      </c>
      <c r="AG299" s="65"/>
      <c r="AH299" s="14"/>
      <c r="AI299" s="9"/>
      <c r="AJ299" s="9"/>
      <c r="AK299" s="9"/>
      <c r="AL299" s="9"/>
      <c r="AM299" s="9"/>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row>
    <row r="300" spans="1:78" ht="15">
      <c r="A300" s="68"/>
      <c r="B300" s="156" t="s">
        <v>597</v>
      </c>
      <c r="C300" s="157"/>
      <c r="D300" s="81"/>
      <c r="E300" s="25">
        <v>1</v>
      </c>
      <c r="F300" s="182">
        <v>3</v>
      </c>
      <c r="AG300" s="65"/>
      <c r="AH300" s="14"/>
      <c r="AI300" s="9"/>
      <c r="AJ300" s="9"/>
      <c r="AK300" s="9"/>
      <c r="AL300" s="9"/>
      <c r="AM300" s="9"/>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row>
    <row r="301" spans="1:78" ht="15">
      <c r="A301" s="68"/>
      <c r="B301" s="156" t="s">
        <v>598</v>
      </c>
      <c r="C301" s="157"/>
      <c r="D301" s="81"/>
      <c r="E301" s="25">
        <v>1</v>
      </c>
      <c r="F301" s="182">
        <v>3</v>
      </c>
      <c r="AG301" s="65"/>
      <c r="AH301" s="14"/>
      <c r="AI301" s="9"/>
      <c r="AJ301" s="9"/>
      <c r="AK301" s="9"/>
      <c r="AL301" s="9"/>
      <c r="AM301" s="9"/>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row>
    <row r="302" spans="2:78" ht="15">
      <c r="B302" s="1"/>
      <c r="C302" s="79"/>
      <c r="D302" s="79"/>
      <c r="E302" s="25" t="s">
        <v>21</v>
      </c>
      <c r="F302" s="182"/>
      <c r="AF302" s="44"/>
      <c r="AG302" s="65"/>
      <c r="AH302" s="15"/>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row>
    <row r="303" spans="1:78" ht="15">
      <c r="A303" s="39"/>
      <c r="B303" s="22"/>
      <c r="C303" s="87"/>
      <c r="D303" s="87"/>
      <c r="E303" s="46" t="s">
        <v>21</v>
      </c>
      <c r="F303" s="188"/>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60"/>
      <c r="AG303" s="65"/>
      <c r="AH303" s="14"/>
      <c r="AI303" s="15"/>
      <c r="AJ303" s="15"/>
      <c r="AK303" s="15"/>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row>
    <row r="304" spans="1:78" ht="18">
      <c r="A304" s="67"/>
      <c r="B304" s="66" t="s">
        <v>34</v>
      </c>
      <c r="C304" s="71"/>
      <c r="D304" s="137"/>
      <c r="E304" s="25" t="s">
        <v>21</v>
      </c>
      <c r="F304" s="182"/>
      <c r="AF304" s="60"/>
      <c r="AG304" s="65"/>
      <c r="AH304" s="14"/>
      <c r="AI304" s="24"/>
      <c r="AJ304" s="24"/>
      <c r="AK304" s="15"/>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row>
    <row r="305" spans="1:78" ht="18">
      <c r="A305" s="43"/>
      <c r="B305" s="92">
        <f>+'RESUM MENSUAL VIDRE'!F15</f>
        <v>0</v>
      </c>
      <c r="C305" s="93"/>
      <c r="D305" s="136"/>
      <c r="E305" s="25"/>
      <c r="F305" s="182"/>
      <c r="AF305" s="60"/>
      <c r="AG305" s="65"/>
      <c r="AH305" s="14"/>
      <c r="AI305" s="24"/>
      <c r="AJ305" s="24"/>
      <c r="AK305" s="15"/>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row>
    <row r="306" spans="2:78" ht="15">
      <c r="B306" s="12" t="s">
        <v>27</v>
      </c>
      <c r="C306" s="69"/>
      <c r="D306" s="69"/>
      <c r="E306" s="25" t="s">
        <v>21</v>
      </c>
      <c r="F306" s="182"/>
      <c r="G306">
        <f aca="true" t="shared" si="13" ref="G306:W306">G7</f>
        <v>4</v>
      </c>
      <c r="H306">
        <f t="shared" si="13"/>
        <v>5</v>
      </c>
      <c r="I306">
        <f t="shared" si="13"/>
        <v>6</v>
      </c>
      <c r="J306">
        <f t="shared" si="13"/>
        <v>7</v>
      </c>
      <c r="K306">
        <f t="shared" si="13"/>
        <v>8</v>
      </c>
      <c r="L306">
        <f t="shared" si="13"/>
        <v>9</v>
      </c>
      <c r="M306">
        <f t="shared" si="13"/>
        <v>12</v>
      </c>
      <c r="N306">
        <f t="shared" si="13"/>
        <v>13</v>
      </c>
      <c r="O306">
        <f t="shared" si="13"/>
        <v>14</v>
      </c>
      <c r="P306">
        <f t="shared" si="13"/>
        <v>15</v>
      </c>
      <c r="Q306">
        <f t="shared" si="13"/>
        <v>19</v>
      </c>
      <c r="R306">
        <f t="shared" si="13"/>
        <v>22</v>
      </c>
      <c r="S306">
        <f t="shared" si="13"/>
        <v>23</v>
      </c>
      <c r="T306">
        <f t="shared" si="13"/>
        <v>27</v>
      </c>
      <c r="U306">
        <f t="shared" si="13"/>
        <v>28</v>
      </c>
      <c r="V306">
        <f t="shared" si="13"/>
        <v>29</v>
      </c>
      <c r="W306">
        <f t="shared" si="13"/>
        <v>30</v>
      </c>
      <c r="X306">
        <f aca="true" t="shared" si="14" ref="X306:AE306">X7</f>
        <v>0</v>
      </c>
      <c r="Y306">
        <f t="shared" si="14"/>
        <v>0</v>
      </c>
      <c r="Z306">
        <f t="shared" si="14"/>
        <v>0</v>
      </c>
      <c r="AA306">
        <f t="shared" si="14"/>
        <v>0</v>
      </c>
      <c r="AB306">
        <f t="shared" si="14"/>
        <v>0</v>
      </c>
      <c r="AC306">
        <f t="shared" si="14"/>
        <v>0</v>
      </c>
      <c r="AD306">
        <f t="shared" si="14"/>
        <v>0</v>
      </c>
      <c r="AE306">
        <f t="shared" si="14"/>
        <v>0</v>
      </c>
      <c r="AF306" s="44"/>
      <c r="AG306" s="65"/>
      <c r="AH306" s="15"/>
      <c r="AI306" s="15"/>
      <c r="AJ306" s="15"/>
      <c r="AK306" s="15"/>
      <c r="AL306" s="1"/>
      <c r="AM306" s="1"/>
      <c r="AN306" s="1"/>
      <c r="AO306" s="1"/>
      <c r="AP306" s="8"/>
      <c r="AQ306" s="8"/>
      <c r="AR306" s="8"/>
      <c r="AS306" s="8"/>
      <c r="AT306" s="1"/>
      <c r="AU306" s="8"/>
      <c r="AV306" s="8"/>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row>
    <row r="307" spans="1:78" ht="15">
      <c r="A307" s="68">
        <v>1</v>
      </c>
      <c r="B307" s="156" t="s">
        <v>356</v>
      </c>
      <c r="C307" s="157"/>
      <c r="D307" s="81"/>
      <c r="E307" s="25">
        <v>1</v>
      </c>
      <c r="F307" s="182"/>
      <c r="AF307" s="45"/>
      <c r="AG307" s="65"/>
      <c r="AH307" s="14"/>
      <c r="AI307" s="15"/>
      <c r="AJ307" s="15"/>
      <c r="AK307" s="15"/>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row>
    <row r="308" spans="1:78" ht="15">
      <c r="A308" s="68">
        <v>2</v>
      </c>
      <c r="B308" s="156" t="s">
        <v>214</v>
      </c>
      <c r="C308" s="157"/>
      <c r="D308" s="81"/>
      <c r="E308" s="25">
        <v>1</v>
      </c>
      <c r="F308" s="182"/>
      <c r="AF308" s="45"/>
      <c r="AG308" s="65"/>
      <c r="AH308" s="14"/>
      <c r="AI308" s="15"/>
      <c r="AJ308" s="15"/>
      <c r="AK308" s="15"/>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row>
    <row r="309" spans="1:78" ht="15">
      <c r="A309" s="68">
        <v>3</v>
      </c>
      <c r="B309" s="156" t="s">
        <v>357</v>
      </c>
      <c r="C309" s="157"/>
      <c r="D309" s="81"/>
      <c r="E309" s="25">
        <v>1</v>
      </c>
      <c r="F309" s="182"/>
      <c r="AF309" s="45"/>
      <c r="AG309" s="65"/>
      <c r="AH309" s="14"/>
      <c r="AI309" s="15"/>
      <c r="AJ309" s="15"/>
      <c r="AK309" s="15"/>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row>
    <row r="310" spans="1:78" ht="15">
      <c r="A310" s="68">
        <v>4</v>
      </c>
      <c r="B310" s="156" t="s">
        <v>184</v>
      </c>
      <c r="C310" s="157"/>
      <c r="D310" s="81"/>
      <c r="E310" s="25">
        <v>1</v>
      </c>
      <c r="F310" s="182"/>
      <c r="AF310" s="45"/>
      <c r="AG310" s="65"/>
      <c r="AH310" s="14"/>
      <c r="AI310" s="15"/>
      <c r="AJ310" s="15"/>
      <c r="AK310" s="15"/>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row>
    <row r="311" spans="1:78" ht="15">
      <c r="A311" s="68">
        <v>5</v>
      </c>
      <c r="B311" s="156" t="s">
        <v>358</v>
      </c>
      <c r="C311" s="157"/>
      <c r="D311" s="81"/>
      <c r="E311" s="25">
        <v>1</v>
      </c>
      <c r="F311" s="182"/>
      <c r="AF311" s="45"/>
      <c r="AG311" s="65"/>
      <c r="AH311" s="14"/>
      <c r="AI311" s="15"/>
      <c r="AJ311" s="15"/>
      <c r="AK311" s="15"/>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row>
    <row r="312" spans="1:78" ht="15">
      <c r="A312" s="68">
        <v>6</v>
      </c>
      <c r="B312" s="156" t="s">
        <v>359</v>
      </c>
      <c r="C312" s="157"/>
      <c r="D312" s="81"/>
      <c r="E312" s="25">
        <v>1</v>
      </c>
      <c r="F312" s="182"/>
      <c r="AF312" s="45"/>
      <c r="AG312" s="65"/>
      <c r="AH312" s="14"/>
      <c r="AI312" s="15"/>
      <c r="AJ312" s="15"/>
      <c r="AK312" s="15"/>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row>
    <row r="313" spans="1:78" ht="15">
      <c r="A313" s="68">
        <v>7</v>
      </c>
      <c r="B313" s="156" t="s">
        <v>360</v>
      </c>
      <c r="C313" s="157"/>
      <c r="D313" s="81"/>
      <c r="E313" s="25">
        <v>1</v>
      </c>
      <c r="F313" s="182"/>
      <c r="AF313" s="45"/>
      <c r="AG313" s="65"/>
      <c r="AH313" s="14"/>
      <c r="AI313" s="15"/>
      <c r="AJ313" s="15"/>
      <c r="AK313" s="15"/>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row>
    <row r="314" spans="5:78" ht="15">
      <c r="E314" s="25" t="s">
        <v>21</v>
      </c>
      <c r="F314" s="182"/>
      <c r="AF314" s="60"/>
      <c r="AG314" s="65"/>
      <c r="AH314" s="14"/>
      <c r="AI314" s="15"/>
      <c r="AJ314" s="15"/>
      <c r="AK314" s="15"/>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row>
    <row r="315" spans="1:78" ht="15">
      <c r="A315" s="39"/>
      <c r="B315" s="22"/>
      <c r="C315" s="89"/>
      <c r="D315" s="89"/>
      <c r="E315" s="46" t="s">
        <v>21</v>
      </c>
      <c r="F315" s="188"/>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60"/>
      <c r="AG315" s="65"/>
      <c r="AH315" s="14"/>
      <c r="AI315" s="15"/>
      <c r="AJ315" s="15"/>
      <c r="AK315" s="15"/>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row>
    <row r="316" spans="1:78" ht="18">
      <c r="A316" s="67"/>
      <c r="B316" s="66" t="s">
        <v>35</v>
      </c>
      <c r="C316" s="71"/>
      <c r="D316" s="137"/>
      <c r="E316" s="25" t="s">
        <v>21</v>
      </c>
      <c r="F316" s="182"/>
      <c r="AF316" s="60"/>
      <c r="AG316" s="65"/>
      <c r="AH316" s="14"/>
      <c r="AI316" s="24"/>
      <c r="AJ316" s="24"/>
      <c r="AK316" s="15"/>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row>
    <row r="317" spans="1:78" ht="18">
      <c r="A317" s="43"/>
      <c r="B317" s="92">
        <f>+'RESUM MENSUAL VIDRE'!F16</f>
        <v>12232</v>
      </c>
      <c r="C317" s="93"/>
      <c r="D317" s="136"/>
      <c r="E317" s="25"/>
      <c r="F317" s="182"/>
      <c r="AF317" s="60"/>
      <c r="AG317" s="65"/>
      <c r="AH317" s="14"/>
      <c r="AI317" s="24"/>
      <c r="AJ317" s="24"/>
      <c r="AK317" s="15"/>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row>
    <row r="318" spans="2:78" ht="15">
      <c r="B318" s="12" t="s">
        <v>27</v>
      </c>
      <c r="C318" s="69"/>
      <c r="D318" s="69"/>
      <c r="E318" s="25" t="s">
        <v>21</v>
      </c>
      <c r="F318" s="182"/>
      <c r="G318">
        <f aca="true" t="shared" si="15" ref="G318:Y318">G7</f>
        <v>4</v>
      </c>
      <c r="H318">
        <f t="shared" si="15"/>
        <v>5</v>
      </c>
      <c r="I318">
        <f t="shared" si="15"/>
        <v>6</v>
      </c>
      <c r="J318">
        <f t="shared" si="15"/>
        <v>7</v>
      </c>
      <c r="K318">
        <f t="shared" si="15"/>
        <v>8</v>
      </c>
      <c r="L318">
        <f t="shared" si="15"/>
        <v>9</v>
      </c>
      <c r="M318">
        <f t="shared" si="15"/>
        <v>12</v>
      </c>
      <c r="N318">
        <f t="shared" si="15"/>
        <v>13</v>
      </c>
      <c r="O318">
        <f t="shared" si="15"/>
        <v>14</v>
      </c>
      <c r="P318">
        <f t="shared" si="15"/>
        <v>15</v>
      </c>
      <c r="Q318">
        <f t="shared" si="15"/>
        <v>19</v>
      </c>
      <c r="R318">
        <f t="shared" si="15"/>
        <v>22</v>
      </c>
      <c r="S318">
        <f t="shared" si="15"/>
        <v>23</v>
      </c>
      <c r="T318">
        <f t="shared" si="15"/>
        <v>27</v>
      </c>
      <c r="U318">
        <f t="shared" si="15"/>
        <v>28</v>
      </c>
      <c r="V318">
        <f t="shared" si="15"/>
        <v>29</v>
      </c>
      <c r="W318">
        <f t="shared" si="15"/>
        <v>30</v>
      </c>
      <c r="X318">
        <f t="shared" si="15"/>
        <v>0</v>
      </c>
      <c r="Y318">
        <f t="shared" si="15"/>
        <v>0</v>
      </c>
      <c r="Z318">
        <f aca="true" t="shared" si="16" ref="Z318:AE318">Z7</f>
        <v>0</v>
      </c>
      <c r="AA318">
        <f t="shared" si="16"/>
        <v>0</v>
      </c>
      <c r="AB318">
        <f t="shared" si="16"/>
        <v>0</v>
      </c>
      <c r="AC318">
        <f t="shared" si="16"/>
        <v>0</v>
      </c>
      <c r="AD318">
        <f t="shared" si="16"/>
        <v>0</v>
      </c>
      <c r="AE318">
        <f t="shared" si="16"/>
        <v>0</v>
      </c>
      <c r="AF318" s="44"/>
      <c r="AG318" s="65"/>
      <c r="AH318" s="15"/>
      <c r="AI318" s="15"/>
      <c r="AJ318" s="15"/>
      <c r="AK318" s="15"/>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row>
    <row r="319" spans="1:78" ht="15">
      <c r="A319" s="68">
        <f aca="true" t="shared" si="17" ref="A319:A343">A318+1</f>
        <v>1</v>
      </c>
      <c r="B319" s="174" t="s">
        <v>108</v>
      </c>
      <c r="C319" s="157"/>
      <c r="D319" s="81"/>
      <c r="E319" s="25">
        <v>1</v>
      </c>
      <c r="F319" s="182"/>
      <c r="K319" s="178">
        <v>1</v>
      </c>
      <c r="AF319" s="45"/>
      <c r="AG319" s="65"/>
      <c r="AH319" s="21"/>
      <c r="AI319" s="15"/>
      <c r="AJ319" s="15"/>
      <c r="AK319" s="15"/>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row>
    <row r="320" spans="1:78" ht="15">
      <c r="A320" s="68">
        <f t="shared" si="17"/>
        <v>2</v>
      </c>
      <c r="B320" s="156" t="s">
        <v>361</v>
      </c>
      <c r="C320" s="157"/>
      <c r="D320" s="81"/>
      <c r="E320" s="25">
        <v>1</v>
      </c>
      <c r="F320" s="182"/>
      <c r="K320" s="178">
        <v>1</v>
      </c>
      <c r="AF320" s="45"/>
      <c r="AG320" s="65"/>
      <c r="AH320" s="21"/>
      <c r="AI320" s="15"/>
      <c r="AJ320" s="15"/>
      <c r="AK320" s="15"/>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row>
    <row r="321" spans="1:78" ht="15">
      <c r="A321" s="68">
        <f t="shared" si="17"/>
        <v>3</v>
      </c>
      <c r="B321" s="156" t="s">
        <v>362</v>
      </c>
      <c r="C321" s="157">
        <v>1</v>
      </c>
      <c r="D321" s="81"/>
      <c r="E321" s="25">
        <v>1</v>
      </c>
      <c r="F321" s="182"/>
      <c r="K321" s="178">
        <v>1</v>
      </c>
      <c r="AF321" s="45"/>
      <c r="AG321" s="65"/>
      <c r="AH321" s="21"/>
      <c r="AI321" s="15"/>
      <c r="AJ321" s="15"/>
      <c r="AK321" s="15"/>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row>
    <row r="322" spans="1:78" ht="15">
      <c r="A322" s="68">
        <f t="shared" si="17"/>
        <v>4</v>
      </c>
      <c r="B322" s="156" t="s">
        <v>364</v>
      </c>
      <c r="C322" s="157">
        <v>1</v>
      </c>
      <c r="D322" s="81"/>
      <c r="E322" s="25">
        <v>1</v>
      </c>
      <c r="F322" s="182"/>
      <c r="K322" s="178">
        <v>1</v>
      </c>
      <c r="AF322" s="45"/>
      <c r="AG322" s="65"/>
      <c r="AH322" s="21"/>
      <c r="AI322" s="15"/>
      <c r="AJ322" s="15"/>
      <c r="AK322" s="15"/>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row>
    <row r="323" spans="1:78" ht="15">
      <c r="A323" s="68">
        <f t="shared" si="17"/>
        <v>5</v>
      </c>
      <c r="B323" s="156" t="s">
        <v>363</v>
      </c>
      <c r="C323" s="157"/>
      <c r="D323" s="81"/>
      <c r="E323" s="25">
        <v>1</v>
      </c>
      <c r="F323" s="182"/>
      <c r="K323" s="178">
        <v>1</v>
      </c>
      <c r="AF323" s="45"/>
      <c r="AG323" s="65"/>
      <c r="AH323" s="21"/>
      <c r="AI323" s="15"/>
      <c r="AJ323" s="15"/>
      <c r="AK323" s="15"/>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row>
    <row r="324" spans="1:78" ht="15">
      <c r="A324" s="68">
        <f t="shared" si="17"/>
        <v>6</v>
      </c>
      <c r="B324" s="156" t="s">
        <v>365</v>
      </c>
      <c r="C324" s="157"/>
      <c r="D324" s="81"/>
      <c r="E324" s="25">
        <v>1</v>
      </c>
      <c r="F324" s="182"/>
      <c r="K324" s="178">
        <v>1</v>
      </c>
      <c r="AF324" s="45"/>
      <c r="AG324" s="65"/>
      <c r="AH324" s="21"/>
      <c r="AI324" s="15"/>
      <c r="AJ324" s="15"/>
      <c r="AK324" s="15"/>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row>
    <row r="325" spans="1:78" ht="15">
      <c r="A325" s="68">
        <f t="shared" si="17"/>
        <v>7</v>
      </c>
      <c r="B325" s="156" t="s">
        <v>568</v>
      </c>
      <c r="C325" s="157">
        <v>1</v>
      </c>
      <c r="D325" s="81"/>
      <c r="E325" s="25">
        <v>1</v>
      </c>
      <c r="F325" s="182"/>
      <c r="K325" s="178">
        <v>1</v>
      </c>
      <c r="AF325" s="45"/>
      <c r="AG325" s="65"/>
      <c r="AH325" s="21"/>
      <c r="AI325" s="15"/>
      <c r="AJ325" s="15"/>
      <c r="AK325" s="15"/>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row>
    <row r="326" spans="1:78" ht="15">
      <c r="A326" s="68">
        <f t="shared" si="17"/>
        <v>8</v>
      </c>
      <c r="B326" s="156" t="s">
        <v>569</v>
      </c>
      <c r="C326" s="157">
        <v>1</v>
      </c>
      <c r="D326" s="81"/>
      <c r="E326" s="25">
        <v>1</v>
      </c>
      <c r="F326" s="182"/>
      <c r="K326" s="178">
        <v>1</v>
      </c>
      <c r="AF326" s="45"/>
      <c r="AG326" s="65"/>
      <c r="AH326" s="21"/>
      <c r="AI326" s="15"/>
      <c r="AJ326" s="15"/>
      <c r="AK326" s="15"/>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row>
    <row r="327" spans="1:78" ht="15">
      <c r="A327" s="68">
        <f t="shared" si="17"/>
        <v>9</v>
      </c>
      <c r="B327" s="156" t="s">
        <v>366</v>
      </c>
      <c r="C327" s="157"/>
      <c r="D327" s="81"/>
      <c r="E327" s="25">
        <v>1</v>
      </c>
      <c r="F327" s="182"/>
      <c r="K327" s="178">
        <v>0.5</v>
      </c>
      <c r="AF327" s="45"/>
      <c r="AG327" s="65"/>
      <c r="AH327" s="21"/>
      <c r="AI327" s="15"/>
      <c r="AJ327" s="15"/>
      <c r="AK327" s="15"/>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row>
    <row r="328" spans="1:78" ht="15">
      <c r="A328" s="68">
        <f t="shared" si="17"/>
        <v>10</v>
      </c>
      <c r="B328" s="156" t="s">
        <v>59</v>
      </c>
      <c r="C328" s="157"/>
      <c r="D328" s="81"/>
      <c r="E328" s="25">
        <v>1</v>
      </c>
      <c r="F328" s="182"/>
      <c r="K328" s="178">
        <v>1</v>
      </c>
      <c r="AF328" s="45"/>
      <c r="AG328" s="65"/>
      <c r="AH328" s="21"/>
      <c r="AI328" s="15"/>
      <c r="AJ328" s="15"/>
      <c r="AK328" s="15"/>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row>
    <row r="329" spans="1:78" ht="15">
      <c r="A329" s="68">
        <f t="shared" si="17"/>
        <v>11</v>
      </c>
      <c r="B329" s="158" t="s">
        <v>367</v>
      </c>
      <c r="C329" s="157"/>
      <c r="D329" s="81"/>
      <c r="E329" s="25">
        <v>1</v>
      </c>
      <c r="F329" s="182"/>
      <c r="K329" s="178">
        <v>1</v>
      </c>
      <c r="AF329" s="45"/>
      <c r="AG329" s="65"/>
      <c r="AH329" s="21"/>
      <c r="AI329" s="15"/>
      <c r="AJ329" s="15"/>
      <c r="AK329" s="15"/>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row>
    <row r="330" spans="1:78" ht="15">
      <c r="A330" s="68">
        <f t="shared" si="17"/>
        <v>12</v>
      </c>
      <c r="B330" s="156" t="s">
        <v>92</v>
      </c>
      <c r="C330" s="157"/>
      <c r="D330" s="81"/>
      <c r="E330" s="25">
        <v>1</v>
      </c>
      <c r="F330" s="182"/>
      <c r="K330" s="178">
        <v>1</v>
      </c>
      <c r="AF330" s="45"/>
      <c r="AG330" s="65"/>
      <c r="AH330" s="21"/>
      <c r="AI330" s="15"/>
      <c r="AJ330" s="15"/>
      <c r="AK330" s="15"/>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row>
    <row r="331" spans="1:78" ht="15">
      <c r="A331" s="68">
        <f t="shared" si="17"/>
        <v>13</v>
      </c>
      <c r="B331" s="156" t="s">
        <v>368</v>
      </c>
      <c r="C331" s="157"/>
      <c r="D331" s="81"/>
      <c r="E331" s="25">
        <v>1</v>
      </c>
      <c r="F331" s="182"/>
      <c r="K331" s="178">
        <v>1</v>
      </c>
      <c r="AF331" s="44"/>
      <c r="AG331" s="65"/>
      <c r="AH331" s="21"/>
      <c r="AI331" s="15"/>
      <c r="AJ331" s="15"/>
      <c r="AK331" s="15"/>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row>
    <row r="332" spans="1:78" ht="15">
      <c r="A332" s="68">
        <f t="shared" si="17"/>
        <v>14</v>
      </c>
      <c r="B332" s="156" t="s">
        <v>369</v>
      </c>
      <c r="C332" s="157"/>
      <c r="D332" s="81"/>
      <c r="E332" s="25">
        <v>1</v>
      </c>
      <c r="F332" s="182"/>
      <c r="K332" s="178">
        <v>1</v>
      </c>
      <c r="AF332" s="45"/>
      <c r="AG332" s="65"/>
      <c r="AH332" s="21"/>
      <c r="AI332" s="15"/>
      <c r="AJ332" s="15"/>
      <c r="AK332" s="15"/>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row>
    <row r="333" spans="1:78" ht="15">
      <c r="A333" s="68">
        <f t="shared" si="17"/>
        <v>15</v>
      </c>
      <c r="B333" s="156" t="s">
        <v>106</v>
      </c>
      <c r="C333" s="157"/>
      <c r="D333" s="81"/>
      <c r="E333" s="25">
        <v>1</v>
      </c>
      <c r="F333" s="182"/>
      <c r="K333" s="178">
        <v>1</v>
      </c>
      <c r="AF333" s="45"/>
      <c r="AG333" s="65"/>
      <c r="AH333" s="21"/>
      <c r="AI333" s="15"/>
      <c r="AJ333" s="15"/>
      <c r="AK333" s="15"/>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row>
    <row r="334" spans="1:78" ht="15">
      <c r="A334" s="68">
        <f t="shared" si="17"/>
        <v>16</v>
      </c>
      <c r="B334" s="156" t="s">
        <v>107</v>
      </c>
      <c r="C334" s="157"/>
      <c r="D334" s="81"/>
      <c r="E334" s="25">
        <v>1</v>
      </c>
      <c r="F334" s="182"/>
      <c r="K334" s="178">
        <v>0.5</v>
      </c>
      <c r="AF334" s="45"/>
      <c r="AG334" s="65"/>
      <c r="AH334" s="21"/>
      <c r="AI334" s="15"/>
      <c r="AJ334" s="15"/>
      <c r="AK334" s="15"/>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row>
    <row r="335" spans="1:78" ht="15">
      <c r="A335" s="68">
        <f t="shared" si="17"/>
        <v>17</v>
      </c>
      <c r="B335" s="156" t="s">
        <v>370</v>
      </c>
      <c r="C335" s="157"/>
      <c r="D335" s="81"/>
      <c r="E335" s="25">
        <v>1</v>
      </c>
      <c r="F335" s="182"/>
      <c r="K335" s="178">
        <v>1</v>
      </c>
      <c r="AF335" s="45"/>
      <c r="AG335" s="65"/>
      <c r="AH335" s="21"/>
      <c r="AI335" s="15"/>
      <c r="AJ335" s="15"/>
      <c r="AK335" s="15"/>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row>
    <row r="336" spans="1:78" ht="15">
      <c r="A336" s="68">
        <f t="shared" si="17"/>
        <v>18</v>
      </c>
      <c r="B336" s="156" t="s">
        <v>371</v>
      </c>
      <c r="C336" s="157"/>
      <c r="D336" s="81"/>
      <c r="E336" s="25">
        <v>1</v>
      </c>
      <c r="F336" s="182"/>
      <c r="K336" s="178">
        <v>1</v>
      </c>
      <c r="AF336" s="45"/>
      <c r="AG336" s="65"/>
      <c r="AH336" s="21"/>
      <c r="AI336" s="15"/>
      <c r="AJ336" s="15"/>
      <c r="AK336" s="15"/>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row>
    <row r="337" spans="1:78" ht="15">
      <c r="A337" s="68">
        <f t="shared" si="17"/>
        <v>19</v>
      </c>
      <c r="B337" s="156" t="s">
        <v>372</v>
      </c>
      <c r="C337" s="157"/>
      <c r="D337" s="81"/>
      <c r="E337" s="25">
        <v>1</v>
      </c>
      <c r="F337" s="182"/>
      <c r="K337" s="178">
        <v>1</v>
      </c>
      <c r="AF337" s="45"/>
      <c r="AG337" s="65"/>
      <c r="AH337" s="21"/>
      <c r="AI337" s="15"/>
      <c r="AJ337" s="15"/>
      <c r="AK337" s="15"/>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row>
    <row r="338" spans="1:78" ht="15">
      <c r="A338" s="68">
        <f t="shared" si="17"/>
        <v>20</v>
      </c>
      <c r="B338" s="156" t="s">
        <v>186</v>
      </c>
      <c r="C338" s="157"/>
      <c r="D338" s="81"/>
      <c r="E338" s="25">
        <v>1</v>
      </c>
      <c r="F338" s="182"/>
      <c r="K338" s="178">
        <v>1</v>
      </c>
      <c r="AF338" s="45"/>
      <c r="AG338" s="65"/>
      <c r="AH338" s="21"/>
      <c r="AI338" s="15"/>
      <c r="AJ338" s="15"/>
      <c r="AK338" s="15"/>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row>
    <row r="339" spans="1:78" ht="15">
      <c r="A339" s="68">
        <f t="shared" si="17"/>
        <v>21</v>
      </c>
      <c r="B339" s="156" t="s">
        <v>373</v>
      </c>
      <c r="C339" s="157"/>
      <c r="D339" s="81"/>
      <c r="E339" s="25">
        <v>1</v>
      </c>
      <c r="F339" s="182"/>
      <c r="K339" s="178">
        <v>1</v>
      </c>
      <c r="AF339" s="45"/>
      <c r="AG339" s="65"/>
      <c r="AH339" s="21"/>
      <c r="AI339" s="15"/>
      <c r="AJ339" s="15"/>
      <c r="AK339" s="15"/>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row>
    <row r="340" spans="1:78" ht="15">
      <c r="A340" s="68">
        <f t="shared" si="17"/>
        <v>22</v>
      </c>
      <c r="B340" s="156" t="s">
        <v>564</v>
      </c>
      <c r="C340" s="157"/>
      <c r="D340" s="81"/>
      <c r="E340" s="25">
        <v>1</v>
      </c>
      <c r="F340" s="182"/>
      <c r="K340" s="178">
        <v>1</v>
      </c>
      <c r="AF340" s="45"/>
      <c r="AG340" s="65"/>
      <c r="AH340" s="21"/>
      <c r="AI340" s="15"/>
      <c r="AJ340" s="15"/>
      <c r="AK340" s="15"/>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row>
    <row r="341" spans="1:78" ht="15">
      <c r="A341" s="68">
        <f t="shared" si="17"/>
        <v>23</v>
      </c>
      <c r="B341" s="156" t="s">
        <v>565</v>
      </c>
      <c r="C341" s="157"/>
      <c r="D341" s="81"/>
      <c r="E341" s="25">
        <v>1</v>
      </c>
      <c r="F341" s="182"/>
      <c r="K341" s="178">
        <v>1</v>
      </c>
      <c r="AF341" s="45"/>
      <c r="AG341" s="65"/>
      <c r="AH341" s="21"/>
      <c r="AI341" s="15"/>
      <c r="AJ341" s="15"/>
      <c r="AK341" s="15"/>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row>
    <row r="342" spans="1:78" ht="15">
      <c r="A342" s="68">
        <f t="shared" si="17"/>
        <v>24</v>
      </c>
      <c r="B342" s="156" t="s">
        <v>566</v>
      </c>
      <c r="C342" s="157"/>
      <c r="D342" s="81"/>
      <c r="E342" s="25">
        <v>1</v>
      </c>
      <c r="F342" s="182"/>
      <c r="K342" s="178">
        <v>1</v>
      </c>
      <c r="AF342" s="45"/>
      <c r="AG342" s="65"/>
      <c r="AH342" s="21"/>
      <c r="AI342" s="15"/>
      <c r="AJ342" s="15"/>
      <c r="AK342" s="15"/>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row>
    <row r="343" spans="1:78" ht="15">
      <c r="A343" s="68">
        <f t="shared" si="17"/>
        <v>25</v>
      </c>
      <c r="B343" s="156" t="s">
        <v>567</v>
      </c>
      <c r="C343" s="157"/>
      <c r="D343" s="81"/>
      <c r="E343" s="25">
        <v>1</v>
      </c>
      <c r="F343" s="182"/>
      <c r="K343" s="178">
        <v>1</v>
      </c>
      <c r="AF343" s="45"/>
      <c r="AG343" s="65"/>
      <c r="AH343" s="21"/>
      <c r="AI343" s="15"/>
      <c r="AJ343" s="15"/>
      <c r="AK343" s="15"/>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row>
    <row r="344" spans="2:78" ht="15">
      <c r="B344" s="88"/>
      <c r="C344" s="88"/>
      <c r="D344" s="88"/>
      <c r="E344" s="25" t="s">
        <v>21</v>
      </c>
      <c r="F344" s="182"/>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60"/>
      <c r="AG344" s="65"/>
      <c r="AH344" s="14"/>
      <c r="AI344" s="15"/>
      <c r="AJ344" s="15"/>
      <c r="AK344" s="15"/>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row>
    <row r="345" spans="1:78" ht="15">
      <c r="A345" s="39"/>
      <c r="B345" s="46"/>
      <c r="C345" s="46"/>
      <c r="D345" s="138"/>
      <c r="E345" s="46" t="s">
        <v>21</v>
      </c>
      <c r="F345" s="188"/>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61"/>
      <c r="AG345" s="65"/>
      <c r="AH345" s="29"/>
      <c r="AI345" s="15"/>
      <c r="AJ345" s="15"/>
      <c r="AK345" s="15"/>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row>
    <row r="346" spans="1:78" ht="18" customHeight="1">
      <c r="A346" s="67"/>
      <c r="B346" s="66" t="s">
        <v>52</v>
      </c>
      <c r="C346" s="71"/>
      <c r="D346" s="137"/>
      <c r="E346" s="77"/>
      <c r="F346" s="190"/>
      <c r="AF346" s="61"/>
      <c r="AG346" s="65"/>
      <c r="AH346" s="29"/>
      <c r="AI346" s="15"/>
      <c r="AJ346" s="15"/>
      <c r="AK346" s="15"/>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row>
    <row r="347" spans="1:78" ht="18" customHeight="1">
      <c r="A347" s="43"/>
      <c r="B347" s="92">
        <f>+'RESUM MENSUAL VIDRE'!F17</f>
        <v>20643</v>
      </c>
      <c r="C347" s="93"/>
      <c r="D347" s="136"/>
      <c r="E347" s="77"/>
      <c r="F347" s="190"/>
      <c r="AE347" s="29"/>
      <c r="AF347" s="61"/>
      <c r="AG347" s="65"/>
      <c r="AH347" s="29"/>
      <c r="AI347" s="15"/>
      <c r="AJ347" s="15"/>
      <c r="AK347" s="15"/>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row>
    <row r="348" spans="2:78" ht="14.25" customHeight="1">
      <c r="B348" s="12" t="s">
        <v>27</v>
      </c>
      <c r="C348" s="69"/>
      <c r="D348" s="69"/>
      <c r="E348" s="77"/>
      <c r="F348" s="190"/>
      <c r="G348">
        <f aca="true" t="shared" si="18" ref="G348:Y348">G7</f>
        <v>4</v>
      </c>
      <c r="H348">
        <f t="shared" si="18"/>
        <v>5</v>
      </c>
      <c r="I348">
        <f t="shared" si="18"/>
        <v>6</v>
      </c>
      <c r="J348">
        <f t="shared" si="18"/>
        <v>7</v>
      </c>
      <c r="K348">
        <f t="shared" si="18"/>
        <v>8</v>
      </c>
      <c r="L348">
        <f t="shared" si="18"/>
        <v>9</v>
      </c>
      <c r="M348">
        <f t="shared" si="18"/>
        <v>12</v>
      </c>
      <c r="N348">
        <f t="shared" si="18"/>
        <v>13</v>
      </c>
      <c r="O348">
        <f t="shared" si="18"/>
        <v>14</v>
      </c>
      <c r="P348">
        <f t="shared" si="18"/>
        <v>15</v>
      </c>
      <c r="Q348">
        <f t="shared" si="18"/>
        <v>19</v>
      </c>
      <c r="R348">
        <f t="shared" si="18"/>
        <v>22</v>
      </c>
      <c r="S348">
        <f t="shared" si="18"/>
        <v>23</v>
      </c>
      <c r="T348">
        <f t="shared" si="18"/>
        <v>27</v>
      </c>
      <c r="U348">
        <f t="shared" si="18"/>
        <v>28</v>
      </c>
      <c r="V348">
        <f t="shared" si="18"/>
        <v>29</v>
      </c>
      <c r="W348">
        <f t="shared" si="18"/>
        <v>30</v>
      </c>
      <c r="X348">
        <f t="shared" si="18"/>
        <v>0</v>
      </c>
      <c r="Y348">
        <f t="shared" si="18"/>
        <v>0</v>
      </c>
      <c r="Z348">
        <f aca="true" t="shared" si="19" ref="Z348:AE348">Z7</f>
        <v>0</v>
      </c>
      <c r="AA348">
        <f t="shared" si="19"/>
        <v>0</v>
      </c>
      <c r="AB348">
        <f t="shared" si="19"/>
        <v>0</v>
      </c>
      <c r="AC348">
        <f t="shared" si="19"/>
        <v>0</v>
      </c>
      <c r="AD348">
        <f t="shared" si="19"/>
        <v>0</v>
      </c>
      <c r="AE348">
        <f t="shared" si="19"/>
        <v>0</v>
      </c>
      <c r="AF348" s="44"/>
      <c r="AG348" s="65"/>
      <c r="AH348" s="29"/>
      <c r="AI348" s="15"/>
      <c r="AJ348" s="15"/>
      <c r="AK348" s="15"/>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row>
    <row r="349" spans="1:78" ht="15">
      <c r="A349" s="68">
        <v>1</v>
      </c>
      <c r="B349" s="156" t="s">
        <v>77</v>
      </c>
      <c r="C349" s="157">
        <v>1</v>
      </c>
      <c r="D349" s="81"/>
      <c r="E349" s="25">
        <v>1</v>
      </c>
      <c r="F349" s="182"/>
      <c r="N349" s="178">
        <v>0.5</v>
      </c>
      <c r="AG349" s="65"/>
      <c r="AH349" s="14"/>
      <c r="AI349" s="15"/>
      <c r="AJ349" s="15"/>
      <c r="AK349" s="15"/>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row>
    <row r="350" spans="1:78" ht="15">
      <c r="A350" s="68">
        <v>2</v>
      </c>
      <c r="B350" s="156" t="s">
        <v>109</v>
      </c>
      <c r="C350" s="157">
        <v>1</v>
      </c>
      <c r="D350" s="81"/>
      <c r="E350" s="25">
        <v>1</v>
      </c>
      <c r="F350" s="182"/>
      <c r="N350" s="178">
        <v>1</v>
      </c>
      <c r="AG350" s="65"/>
      <c r="AH350" s="14"/>
      <c r="AI350" s="15"/>
      <c r="AJ350" s="15"/>
      <c r="AK350" s="15"/>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row>
    <row r="351" spans="1:78" ht="15">
      <c r="A351" s="68">
        <v>3</v>
      </c>
      <c r="B351" s="156" t="s">
        <v>203</v>
      </c>
      <c r="C351" s="157">
        <v>1</v>
      </c>
      <c r="D351" s="81"/>
      <c r="E351" s="25">
        <v>1</v>
      </c>
      <c r="F351" s="182"/>
      <c r="N351" s="178">
        <v>0.5</v>
      </c>
      <c r="AG351" s="65"/>
      <c r="AH351" s="14"/>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row>
    <row r="352" spans="1:78" ht="15">
      <c r="A352" s="68">
        <v>4</v>
      </c>
      <c r="B352" s="156" t="s">
        <v>374</v>
      </c>
      <c r="C352" s="157"/>
      <c r="D352" s="81"/>
      <c r="E352" s="25">
        <v>1</v>
      </c>
      <c r="F352" s="182"/>
      <c r="N352" s="178">
        <v>0.5</v>
      </c>
      <c r="AG352" s="65"/>
      <c r="AH352" s="14"/>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row>
    <row r="353" spans="1:78" ht="15">
      <c r="A353" s="68">
        <v>5</v>
      </c>
      <c r="B353" s="156" t="s">
        <v>78</v>
      </c>
      <c r="C353" s="157">
        <v>1</v>
      </c>
      <c r="D353" s="81"/>
      <c r="E353" s="25">
        <v>1</v>
      </c>
      <c r="F353" s="182"/>
      <c r="N353" s="178">
        <v>1</v>
      </c>
      <c r="AG353" s="65"/>
      <c r="AH353" s="14"/>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row>
    <row r="354" spans="1:78" ht="15">
      <c r="A354" s="68">
        <v>6</v>
      </c>
      <c r="B354" s="156" t="s">
        <v>375</v>
      </c>
      <c r="C354" s="157"/>
      <c r="D354" s="81"/>
      <c r="E354" s="25">
        <v>1</v>
      </c>
      <c r="F354" s="182"/>
      <c r="N354" s="178">
        <v>0</v>
      </c>
      <c r="AG354" s="65"/>
      <c r="AH354" s="14"/>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row>
    <row r="355" spans="1:78" ht="15">
      <c r="A355" s="68">
        <v>7</v>
      </c>
      <c r="B355" s="156" t="s">
        <v>376</v>
      </c>
      <c r="C355" s="157">
        <v>1</v>
      </c>
      <c r="D355" s="81"/>
      <c r="E355" s="25">
        <v>1</v>
      </c>
      <c r="F355" s="182"/>
      <c r="N355" s="178">
        <v>1</v>
      </c>
      <c r="AG355" s="65"/>
      <c r="AH355" s="14"/>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row>
    <row r="356" spans="1:78" ht="15">
      <c r="A356" s="68">
        <v>8</v>
      </c>
      <c r="B356" s="156" t="s">
        <v>173</v>
      </c>
      <c r="C356" s="157"/>
      <c r="D356" s="81"/>
      <c r="E356" s="25">
        <v>1</v>
      </c>
      <c r="F356" s="182"/>
      <c r="N356" s="178">
        <v>1</v>
      </c>
      <c r="AG356" s="65"/>
      <c r="AH356" s="14"/>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row>
    <row r="357" spans="1:78" ht="15">
      <c r="A357" s="68">
        <v>9</v>
      </c>
      <c r="B357" s="156" t="s">
        <v>79</v>
      </c>
      <c r="C357" s="157"/>
      <c r="D357" s="81"/>
      <c r="E357" s="25">
        <v>1</v>
      </c>
      <c r="F357" s="182"/>
      <c r="N357" s="178">
        <v>0.5</v>
      </c>
      <c r="AG357" s="65"/>
      <c r="AH357" s="14"/>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row>
    <row r="358" spans="1:78" ht="15">
      <c r="A358" s="68">
        <v>10</v>
      </c>
      <c r="B358" s="156" t="s">
        <v>53</v>
      </c>
      <c r="C358" s="157">
        <v>1</v>
      </c>
      <c r="D358" s="81"/>
      <c r="E358" s="25">
        <v>1</v>
      </c>
      <c r="F358" s="182"/>
      <c r="N358" s="178">
        <v>1</v>
      </c>
      <c r="AG358" s="65"/>
      <c r="AH358" s="14"/>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row>
    <row r="359" spans="1:78" ht="15">
      <c r="A359" s="68">
        <v>11</v>
      </c>
      <c r="B359" s="156" t="s">
        <v>554</v>
      </c>
      <c r="C359" s="157"/>
      <c r="D359" s="81"/>
      <c r="E359" s="25">
        <v>1</v>
      </c>
      <c r="F359" s="182"/>
      <c r="AG359" s="65"/>
      <c r="AH359" s="14"/>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row>
    <row r="360" spans="1:78" ht="15">
      <c r="A360" s="68">
        <v>12</v>
      </c>
      <c r="B360" s="156" t="s">
        <v>377</v>
      </c>
      <c r="C360" s="157">
        <v>1</v>
      </c>
      <c r="D360" s="81"/>
      <c r="E360" s="25">
        <v>1</v>
      </c>
      <c r="F360" s="182"/>
      <c r="N360" s="178">
        <v>1</v>
      </c>
      <c r="AG360" s="65"/>
      <c r="AH360" s="14"/>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row>
    <row r="361" spans="1:78" ht="15.75" customHeight="1">
      <c r="A361" s="68">
        <v>13</v>
      </c>
      <c r="B361" s="156" t="s">
        <v>378</v>
      </c>
      <c r="C361" s="157">
        <v>1</v>
      </c>
      <c r="D361" s="81"/>
      <c r="E361" s="25">
        <v>1</v>
      </c>
      <c r="F361" s="182"/>
      <c r="N361" s="178">
        <v>1</v>
      </c>
      <c r="AG361" s="65"/>
      <c r="AH361" s="14"/>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row>
    <row r="362" spans="1:78" ht="15">
      <c r="A362" s="68">
        <v>14</v>
      </c>
      <c r="B362" s="156" t="s">
        <v>379</v>
      </c>
      <c r="C362" s="157"/>
      <c r="D362" s="81"/>
      <c r="E362" s="25">
        <v>1</v>
      </c>
      <c r="F362" s="182"/>
      <c r="N362" s="178">
        <v>1</v>
      </c>
      <c r="AG362" s="65"/>
      <c r="AH362" s="14"/>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row>
    <row r="363" spans="1:78" ht="15">
      <c r="A363" s="68">
        <v>15</v>
      </c>
      <c r="B363" s="156" t="s">
        <v>380</v>
      </c>
      <c r="C363" s="157"/>
      <c r="D363" s="81"/>
      <c r="E363" s="25">
        <v>1</v>
      </c>
      <c r="F363" s="182"/>
      <c r="N363" s="178">
        <v>1</v>
      </c>
      <c r="AG363" s="65"/>
      <c r="AH363" s="14"/>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row>
    <row r="364" spans="1:78" ht="15">
      <c r="A364" s="68">
        <v>16</v>
      </c>
      <c r="B364" s="156" t="s">
        <v>50</v>
      </c>
      <c r="C364" s="157">
        <v>1</v>
      </c>
      <c r="D364" s="81"/>
      <c r="E364" s="25">
        <v>1</v>
      </c>
      <c r="F364" s="182"/>
      <c r="N364" s="178">
        <v>1</v>
      </c>
      <c r="AG364" s="65"/>
      <c r="AH364" s="14"/>
      <c r="AI364"/>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row>
    <row r="365" spans="1:78" ht="15">
      <c r="A365" s="68">
        <v>17</v>
      </c>
      <c r="B365" s="156" t="s">
        <v>80</v>
      </c>
      <c r="C365" s="157"/>
      <c r="D365" s="81"/>
      <c r="E365" s="25">
        <v>1</v>
      </c>
      <c r="F365" s="182"/>
      <c r="N365" s="178">
        <v>0.5</v>
      </c>
      <c r="AG365" s="65"/>
      <c r="AH365" s="14"/>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row>
    <row r="366" spans="1:78" ht="15">
      <c r="A366" s="68">
        <v>18</v>
      </c>
      <c r="B366" s="156" t="s">
        <v>60</v>
      </c>
      <c r="C366" s="157">
        <v>1</v>
      </c>
      <c r="D366" s="81"/>
      <c r="E366" s="25">
        <v>1</v>
      </c>
      <c r="F366" s="182"/>
      <c r="AG366" s="65"/>
      <c r="AH366" s="14"/>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row>
    <row r="367" spans="1:78" ht="15">
      <c r="A367" s="68">
        <v>19</v>
      </c>
      <c r="B367" s="156" t="s">
        <v>61</v>
      </c>
      <c r="C367" s="157">
        <v>1</v>
      </c>
      <c r="D367" s="81"/>
      <c r="E367" s="25">
        <v>1</v>
      </c>
      <c r="F367" s="182"/>
      <c r="N367" s="178">
        <v>1</v>
      </c>
      <c r="AG367" s="65"/>
      <c r="AH367" s="14"/>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row>
    <row r="368" spans="1:78" ht="15">
      <c r="A368" s="68">
        <v>20</v>
      </c>
      <c r="B368" s="156" t="s">
        <v>381</v>
      </c>
      <c r="C368" s="157">
        <v>1</v>
      </c>
      <c r="D368" s="81"/>
      <c r="E368" s="25">
        <v>1</v>
      </c>
      <c r="F368" s="182"/>
      <c r="N368" s="178">
        <v>0.5</v>
      </c>
      <c r="AG368" s="65"/>
      <c r="AH368" s="14"/>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row>
    <row r="369" spans="1:78" ht="15">
      <c r="A369" s="68">
        <v>21</v>
      </c>
      <c r="B369" s="156" t="s">
        <v>382</v>
      </c>
      <c r="C369" s="157"/>
      <c r="D369" s="81"/>
      <c r="E369" s="25">
        <v>1</v>
      </c>
      <c r="F369" s="182"/>
      <c r="N369" s="178">
        <v>0.5</v>
      </c>
      <c r="AG369" s="65"/>
      <c r="AH369" s="14"/>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row>
    <row r="370" spans="1:78" ht="15">
      <c r="A370" s="68">
        <v>22</v>
      </c>
      <c r="B370" s="156" t="s">
        <v>81</v>
      </c>
      <c r="C370" s="157"/>
      <c r="D370" s="81"/>
      <c r="E370" s="25">
        <v>1</v>
      </c>
      <c r="F370" s="182"/>
      <c r="N370" s="178">
        <v>0.5</v>
      </c>
      <c r="AG370" s="65"/>
      <c r="AH370" s="14"/>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row>
    <row r="371" spans="1:78" ht="15">
      <c r="A371" s="68">
        <v>23</v>
      </c>
      <c r="B371" s="156" t="s">
        <v>82</v>
      </c>
      <c r="C371" s="157"/>
      <c r="D371" s="81"/>
      <c r="E371" s="25">
        <v>1</v>
      </c>
      <c r="F371" s="182"/>
      <c r="N371" s="178">
        <v>0.5</v>
      </c>
      <c r="AG371" s="65"/>
      <c r="AH371" s="14"/>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row>
    <row r="372" spans="1:78" ht="15">
      <c r="A372" s="68">
        <v>24</v>
      </c>
      <c r="B372" s="156" t="s">
        <v>383</v>
      </c>
      <c r="C372" s="157">
        <v>1</v>
      </c>
      <c r="D372" s="81"/>
      <c r="E372" s="25">
        <v>1</v>
      </c>
      <c r="F372" s="182"/>
      <c r="N372" s="178">
        <v>1</v>
      </c>
      <c r="AG372" s="65"/>
      <c r="AH372" s="14"/>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row>
    <row r="373" spans="1:78" ht="15">
      <c r="A373" s="68">
        <v>25</v>
      </c>
      <c r="B373" s="156" t="s">
        <v>384</v>
      </c>
      <c r="C373" s="157">
        <v>1</v>
      </c>
      <c r="D373" s="81"/>
      <c r="E373" s="25">
        <v>1</v>
      </c>
      <c r="F373" s="182"/>
      <c r="N373" s="178">
        <v>0.5</v>
      </c>
      <c r="AG373" s="65"/>
      <c r="AH373" s="14"/>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row>
    <row r="374" spans="1:78" ht="15">
      <c r="A374" s="68">
        <v>26</v>
      </c>
      <c r="B374" s="156" t="s">
        <v>385</v>
      </c>
      <c r="C374" s="157"/>
      <c r="D374" s="81"/>
      <c r="E374" s="25">
        <v>1</v>
      </c>
      <c r="F374" s="182"/>
      <c r="N374" s="178">
        <v>0.5</v>
      </c>
      <c r="AG374" s="65"/>
      <c r="AH374" s="14"/>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row>
    <row r="375" spans="1:78" ht="15">
      <c r="A375" s="68">
        <v>27</v>
      </c>
      <c r="B375" s="156" t="s">
        <v>386</v>
      </c>
      <c r="C375" s="157"/>
      <c r="D375" s="81"/>
      <c r="E375" s="25">
        <v>1</v>
      </c>
      <c r="F375" s="182"/>
      <c r="N375" s="178">
        <v>1</v>
      </c>
      <c r="AG375" s="65"/>
      <c r="AH375" s="14"/>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row>
    <row r="376" spans="1:78" ht="15">
      <c r="A376" s="68">
        <v>28</v>
      </c>
      <c r="B376" s="156" t="s">
        <v>387</v>
      </c>
      <c r="C376" s="157"/>
      <c r="D376" s="81"/>
      <c r="E376" s="25">
        <v>1</v>
      </c>
      <c r="F376" s="182"/>
      <c r="N376" s="178">
        <v>1</v>
      </c>
      <c r="AG376" s="65"/>
      <c r="AH376" s="14"/>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row>
    <row r="377" spans="1:78" ht="15">
      <c r="A377" s="68">
        <v>29</v>
      </c>
      <c r="B377" s="156" t="s">
        <v>96</v>
      </c>
      <c r="C377" s="157"/>
      <c r="D377" s="81"/>
      <c r="E377" s="25">
        <v>1</v>
      </c>
      <c r="F377" s="182"/>
      <c r="N377" s="178">
        <v>0.5</v>
      </c>
      <c r="AG377" s="65"/>
      <c r="AH377" s="14"/>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row>
    <row r="378" spans="1:78" ht="15">
      <c r="A378" s="68">
        <v>30</v>
      </c>
      <c r="B378" s="156" t="s">
        <v>388</v>
      </c>
      <c r="C378" s="157"/>
      <c r="D378" s="81"/>
      <c r="E378" s="25">
        <v>1</v>
      </c>
      <c r="F378" s="182"/>
      <c r="N378" s="178">
        <v>1</v>
      </c>
      <c r="AG378" s="65"/>
      <c r="AH378" s="14"/>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row>
    <row r="379" spans="1:78" ht="15">
      <c r="A379" s="68">
        <v>31</v>
      </c>
      <c r="B379" s="156" t="s">
        <v>389</v>
      </c>
      <c r="C379" s="157"/>
      <c r="D379" s="81"/>
      <c r="E379" s="25">
        <v>1</v>
      </c>
      <c r="F379" s="182"/>
      <c r="N379" s="178">
        <v>1</v>
      </c>
      <c r="AG379" s="65"/>
      <c r="AH379" s="14"/>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row>
    <row r="380" spans="1:78" ht="15">
      <c r="A380" s="68">
        <v>32</v>
      </c>
      <c r="B380" s="156" t="s">
        <v>390</v>
      </c>
      <c r="C380" s="157"/>
      <c r="D380" s="81"/>
      <c r="E380" s="25">
        <v>1</v>
      </c>
      <c r="F380" s="182"/>
      <c r="N380" s="178">
        <v>1</v>
      </c>
      <c r="AG380" s="65"/>
      <c r="AH380" s="14"/>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row>
    <row r="381" spans="1:78" ht="15">
      <c r="A381" s="68">
        <v>33</v>
      </c>
      <c r="B381" s="156" t="s">
        <v>83</v>
      </c>
      <c r="C381" s="157"/>
      <c r="D381" s="81"/>
      <c r="E381" s="25">
        <v>1</v>
      </c>
      <c r="F381" s="182"/>
      <c r="N381" s="178">
        <v>0.5</v>
      </c>
      <c r="AG381" s="65"/>
      <c r="AH381" s="14"/>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row>
    <row r="382" spans="1:78" ht="15">
      <c r="A382" s="68">
        <v>34</v>
      </c>
      <c r="B382" s="156" t="s">
        <v>391</v>
      </c>
      <c r="C382" s="157"/>
      <c r="D382" s="81"/>
      <c r="E382" s="25">
        <v>1</v>
      </c>
      <c r="F382" s="182"/>
      <c r="AG382" s="65"/>
      <c r="AH382" s="14"/>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row>
    <row r="383" spans="1:78" ht="15">
      <c r="A383" s="68">
        <v>35</v>
      </c>
      <c r="B383" s="156" t="s">
        <v>392</v>
      </c>
      <c r="C383" s="157"/>
      <c r="D383" s="81"/>
      <c r="E383" s="25">
        <v>1</v>
      </c>
      <c r="F383" s="182"/>
      <c r="N383" s="178">
        <v>0.5</v>
      </c>
      <c r="AG383" s="65"/>
      <c r="AH383" s="14"/>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row>
    <row r="384" spans="1:78" ht="15">
      <c r="A384" s="68">
        <v>36</v>
      </c>
      <c r="B384" s="156" t="s">
        <v>555</v>
      </c>
      <c r="C384" s="157"/>
      <c r="D384" s="81"/>
      <c r="E384" s="25">
        <v>1</v>
      </c>
      <c r="F384" s="182"/>
      <c r="N384" s="178">
        <v>0.5</v>
      </c>
      <c r="AG384" s="65"/>
      <c r="AH384" s="14"/>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row>
    <row r="385" spans="1:78" ht="15">
      <c r="A385" s="68">
        <v>37</v>
      </c>
      <c r="B385" s="156" t="s">
        <v>393</v>
      </c>
      <c r="C385" s="157"/>
      <c r="D385" s="81"/>
      <c r="E385" s="25">
        <v>1</v>
      </c>
      <c r="F385" s="182"/>
      <c r="N385" s="178">
        <v>0.5</v>
      </c>
      <c r="AG385" s="65"/>
      <c r="AH385" s="14"/>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row>
    <row r="386" spans="1:78" ht="15">
      <c r="A386" s="68">
        <v>38</v>
      </c>
      <c r="B386" s="156" t="s">
        <v>394</v>
      </c>
      <c r="C386" s="157"/>
      <c r="D386" s="81"/>
      <c r="E386" s="25">
        <v>1</v>
      </c>
      <c r="F386" s="182"/>
      <c r="N386" s="178">
        <v>0.5</v>
      </c>
      <c r="AG386" s="65"/>
      <c r="AH386" s="14"/>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row>
    <row r="387" spans="1:78" ht="15">
      <c r="A387" s="68">
        <v>39</v>
      </c>
      <c r="B387" s="156" t="s">
        <v>395</v>
      </c>
      <c r="C387" s="157"/>
      <c r="D387" s="81"/>
      <c r="E387" s="25">
        <v>1</v>
      </c>
      <c r="F387" s="182"/>
      <c r="N387" s="178">
        <v>0.5</v>
      </c>
      <c r="AG387" s="65"/>
      <c r="AH387" s="14"/>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row>
    <row r="388" spans="1:78" ht="15">
      <c r="A388" s="68">
        <v>40</v>
      </c>
      <c r="B388" s="156" t="s">
        <v>396</v>
      </c>
      <c r="C388" s="157"/>
      <c r="D388" s="81"/>
      <c r="E388" s="25">
        <v>1</v>
      </c>
      <c r="F388" s="182"/>
      <c r="N388" s="178">
        <v>0.5</v>
      </c>
      <c r="AG388" s="65"/>
      <c r="AH388" s="14"/>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row>
    <row r="389" spans="1:78" ht="15">
      <c r="A389" s="68">
        <v>41</v>
      </c>
      <c r="B389" s="156" t="s">
        <v>397</v>
      </c>
      <c r="C389" s="157"/>
      <c r="D389" s="81"/>
      <c r="E389" s="25">
        <v>1</v>
      </c>
      <c r="F389" s="182"/>
      <c r="N389" s="178">
        <v>0.5</v>
      </c>
      <c r="AG389" s="65"/>
      <c r="AH389" s="14"/>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row>
    <row r="390" spans="1:78" ht="15">
      <c r="A390" s="68">
        <v>42</v>
      </c>
      <c r="B390" s="156" t="s">
        <v>93</v>
      </c>
      <c r="C390" s="157">
        <v>1</v>
      </c>
      <c r="D390" s="81"/>
      <c r="E390" s="25">
        <v>1</v>
      </c>
      <c r="F390" s="182"/>
      <c r="N390" s="178">
        <v>0.5</v>
      </c>
      <c r="AG390" s="65"/>
      <c r="AH390" s="14"/>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row>
    <row r="391" spans="1:78" ht="15">
      <c r="A391" s="68">
        <v>43</v>
      </c>
      <c r="B391" s="156" t="s">
        <v>398</v>
      </c>
      <c r="C391" s="157"/>
      <c r="D391" s="81"/>
      <c r="E391" s="25">
        <v>1</v>
      </c>
      <c r="F391" s="182"/>
      <c r="N391" s="178">
        <v>1</v>
      </c>
      <c r="AG391" s="65"/>
      <c r="AH391" s="14"/>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row>
    <row r="392" spans="1:78" ht="15">
      <c r="A392" s="68">
        <v>44</v>
      </c>
      <c r="B392" s="156" t="s">
        <v>399</v>
      </c>
      <c r="C392" s="157"/>
      <c r="D392" s="81"/>
      <c r="E392" s="25">
        <v>1</v>
      </c>
      <c r="F392" s="182"/>
      <c r="N392" s="178">
        <v>1</v>
      </c>
      <c r="AG392" s="65"/>
      <c r="AH392" s="14"/>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row>
    <row r="393" spans="1:78" ht="15">
      <c r="A393" s="68">
        <v>45</v>
      </c>
      <c r="B393" s="156" t="s">
        <v>400</v>
      </c>
      <c r="C393" s="157"/>
      <c r="D393" s="81"/>
      <c r="E393" s="25">
        <v>1</v>
      </c>
      <c r="F393" s="182"/>
      <c r="N393" s="178">
        <v>1</v>
      </c>
      <c r="AG393" s="65"/>
      <c r="AH393" s="14"/>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row>
    <row r="394" spans="1:78" ht="15">
      <c r="A394" s="68">
        <v>46</v>
      </c>
      <c r="B394" s="156" t="s">
        <v>401</v>
      </c>
      <c r="C394" s="157"/>
      <c r="D394" s="81"/>
      <c r="E394" s="25">
        <v>1</v>
      </c>
      <c r="F394" s="182"/>
      <c r="N394" s="178">
        <v>1</v>
      </c>
      <c r="AG394" s="65"/>
      <c r="AH394" s="14"/>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row>
    <row r="395" spans="1:78" ht="15">
      <c r="A395" s="68">
        <v>47</v>
      </c>
      <c r="B395" s="156" t="s">
        <v>402</v>
      </c>
      <c r="C395" s="157"/>
      <c r="D395" s="81"/>
      <c r="E395" s="25">
        <v>1</v>
      </c>
      <c r="F395" s="182"/>
      <c r="N395" s="178">
        <v>1</v>
      </c>
      <c r="AG395" s="65"/>
      <c r="AH395" s="14"/>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row>
    <row r="396" spans="1:78" ht="15">
      <c r="A396" s="68">
        <v>48</v>
      </c>
      <c r="B396" s="156" t="s">
        <v>403</v>
      </c>
      <c r="C396" s="157"/>
      <c r="D396" s="81"/>
      <c r="E396" s="25">
        <v>1</v>
      </c>
      <c r="F396" s="182"/>
      <c r="N396" s="178">
        <v>0.5</v>
      </c>
      <c r="AG396" s="65"/>
      <c r="AH396" s="14"/>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row>
    <row r="397" spans="1:78" ht="15">
      <c r="A397" s="68">
        <v>49</v>
      </c>
      <c r="B397" s="156" t="s">
        <v>110</v>
      </c>
      <c r="C397" s="157">
        <v>1</v>
      </c>
      <c r="D397" s="81"/>
      <c r="E397" s="25">
        <v>1</v>
      </c>
      <c r="F397" s="182"/>
      <c r="N397" s="178">
        <v>0.5</v>
      </c>
      <c r="AG397" s="65"/>
      <c r="AH397" s="14"/>
      <c r="AI397" s="15"/>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row>
    <row r="398" spans="1:78" ht="15">
      <c r="A398" s="68">
        <v>50</v>
      </c>
      <c r="B398" s="156" t="s">
        <v>404</v>
      </c>
      <c r="C398" s="157"/>
      <c r="D398" s="81"/>
      <c r="E398" s="25">
        <v>1</v>
      </c>
      <c r="F398" s="182"/>
      <c r="N398" s="178">
        <v>1</v>
      </c>
      <c r="AG398" s="65"/>
      <c r="AH398" s="14"/>
      <c r="AI398" s="15"/>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row>
    <row r="399" spans="1:78" ht="15">
      <c r="A399" s="68"/>
      <c r="B399" s="156" t="s">
        <v>571</v>
      </c>
      <c r="C399" s="157"/>
      <c r="D399" s="81"/>
      <c r="E399" s="25">
        <v>1</v>
      </c>
      <c r="F399" s="182">
        <v>3</v>
      </c>
      <c r="N399" s="178">
        <v>1</v>
      </c>
      <c r="AG399" s="65"/>
      <c r="AH399" s="14"/>
      <c r="AI399" s="15"/>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row>
    <row r="400" spans="1:78" ht="15">
      <c r="A400" s="68"/>
      <c r="B400" s="156" t="s">
        <v>572</v>
      </c>
      <c r="C400" s="157"/>
      <c r="D400" s="81"/>
      <c r="E400" s="25">
        <v>1</v>
      </c>
      <c r="F400" s="182">
        <v>3</v>
      </c>
      <c r="N400" s="178">
        <v>1</v>
      </c>
      <c r="AG400" s="65"/>
      <c r="AH400" s="14"/>
      <c r="AI400" s="15"/>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row>
    <row r="401" spans="1:78" ht="15">
      <c r="A401" s="68"/>
      <c r="B401" s="156" t="s">
        <v>573</v>
      </c>
      <c r="C401" s="157"/>
      <c r="D401" s="81"/>
      <c r="E401" s="25">
        <v>1</v>
      </c>
      <c r="F401" s="182">
        <v>3</v>
      </c>
      <c r="N401" s="178">
        <v>1</v>
      </c>
      <c r="AG401" s="65"/>
      <c r="AH401" s="14"/>
      <c r="AI401" s="15"/>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row>
    <row r="402" spans="1:78" ht="15">
      <c r="A402" s="68"/>
      <c r="B402" s="156" t="s">
        <v>574</v>
      </c>
      <c r="C402" s="157"/>
      <c r="D402" s="81"/>
      <c r="E402" s="25">
        <v>1</v>
      </c>
      <c r="F402" s="182">
        <v>3</v>
      </c>
      <c r="N402" s="178">
        <v>1</v>
      </c>
      <c r="AG402" s="65"/>
      <c r="AH402" s="14"/>
      <c r="AI402" s="15"/>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row>
    <row r="403" spans="1:78" ht="15">
      <c r="A403" s="68"/>
      <c r="B403" s="156" t="s">
        <v>575</v>
      </c>
      <c r="C403" s="157"/>
      <c r="D403" s="81"/>
      <c r="E403" s="25">
        <v>1</v>
      </c>
      <c r="F403" s="182">
        <v>3</v>
      </c>
      <c r="N403" s="178">
        <v>1</v>
      </c>
      <c r="AG403" s="65"/>
      <c r="AH403" s="14"/>
      <c r="AI403" s="15"/>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row>
    <row r="404" spans="1:78" ht="15">
      <c r="A404" s="68"/>
      <c r="B404" s="156" t="s">
        <v>576</v>
      </c>
      <c r="C404" s="157"/>
      <c r="D404" s="81"/>
      <c r="E404" s="25">
        <v>1</v>
      </c>
      <c r="F404" s="182">
        <v>3</v>
      </c>
      <c r="N404" s="178">
        <v>1</v>
      </c>
      <c r="AG404" s="65"/>
      <c r="AH404" s="14"/>
      <c r="AI404" s="15"/>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row>
    <row r="405" spans="1:78" ht="15">
      <c r="A405" s="68"/>
      <c r="B405" s="156" t="s">
        <v>601</v>
      </c>
      <c r="C405" s="157"/>
      <c r="D405" s="81"/>
      <c r="E405" s="25">
        <v>1</v>
      </c>
      <c r="F405" s="182">
        <v>3</v>
      </c>
      <c r="N405" s="178">
        <v>0</v>
      </c>
      <c r="AG405" s="65"/>
      <c r="AH405" s="14"/>
      <c r="AI405" s="15"/>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row>
    <row r="406" spans="1:78" ht="15">
      <c r="A406" s="68"/>
      <c r="B406" s="156" t="s">
        <v>578</v>
      </c>
      <c r="C406" s="157"/>
      <c r="D406" s="81"/>
      <c r="E406" s="25">
        <v>1</v>
      </c>
      <c r="F406" s="182">
        <v>3</v>
      </c>
      <c r="N406" s="178">
        <v>0</v>
      </c>
      <c r="AG406" s="65"/>
      <c r="AH406" s="14"/>
      <c r="AI406" s="15"/>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row>
    <row r="407" spans="1:78" ht="15">
      <c r="A407" s="68"/>
      <c r="B407" s="156" t="s">
        <v>577</v>
      </c>
      <c r="C407" s="157"/>
      <c r="D407" s="81"/>
      <c r="E407" s="25">
        <v>1</v>
      </c>
      <c r="F407" s="182">
        <v>3</v>
      </c>
      <c r="AG407" s="65"/>
      <c r="AH407" s="14"/>
      <c r="AI407" s="15"/>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row>
    <row r="408" spans="2:78" ht="15">
      <c r="B408" s="40"/>
      <c r="C408" s="83"/>
      <c r="D408" s="83"/>
      <c r="E408" s="25"/>
      <c r="F408" s="182"/>
      <c r="AG408" s="65"/>
      <c r="AH408" s="14"/>
      <c r="AI408" s="15"/>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row>
    <row r="409" spans="1:78" ht="15">
      <c r="A409" s="39"/>
      <c r="B409" s="25"/>
      <c r="C409" s="25"/>
      <c r="D409" s="46"/>
      <c r="E409" s="46"/>
      <c r="F409" s="188"/>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G409" s="65"/>
      <c r="AH409" s="29"/>
      <c r="AI409" s="15"/>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row>
    <row r="410" spans="1:78" ht="18">
      <c r="A410" s="67"/>
      <c r="B410" s="66" t="s">
        <v>36</v>
      </c>
      <c r="C410" s="66"/>
      <c r="D410" s="137"/>
      <c r="E410" s="25" t="s">
        <v>21</v>
      </c>
      <c r="F410" s="182"/>
      <c r="AE410" s="14"/>
      <c r="AF410" s="60"/>
      <c r="AG410" s="65"/>
      <c r="AH410" s="14"/>
      <c r="AI410" s="24"/>
      <c r="AJ410" s="8"/>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row>
    <row r="411" spans="1:78" ht="18">
      <c r="A411" s="43"/>
      <c r="B411" s="92">
        <f>+'RESUM MENSUAL VIDRE'!F18</f>
        <v>7645</v>
      </c>
      <c r="C411" s="93"/>
      <c r="D411" s="136"/>
      <c r="E411" s="25"/>
      <c r="F411" s="182"/>
      <c r="AE411" s="14"/>
      <c r="AF411" s="60"/>
      <c r="AG411" s="65"/>
      <c r="AH411" s="14"/>
      <c r="AI411" s="24"/>
      <c r="AJ411" s="8"/>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row>
    <row r="412" spans="2:78" ht="15">
      <c r="B412" s="12" t="s">
        <v>27</v>
      </c>
      <c r="C412" s="69"/>
      <c r="D412" s="69"/>
      <c r="E412" s="25" t="s">
        <v>21</v>
      </c>
      <c r="F412" s="182"/>
      <c r="G412">
        <f aca="true" t="shared" si="20" ref="G412:Y412">G7</f>
        <v>4</v>
      </c>
      <c r="H412">
        <f t="shared" si="20"/>
        <v>5</v>
      </c>
      <c r="I412">
        <f t="shared" si="20"/>
        <v>6</v>
      </c>
      <c r="J412">
        <f t="shared" si="20"/>
        <v>7</v>
      </c>
      <c r="K412">
        <f t="shared" si="20"/>
        <v>8</v>
      </c>
      <c r="L412">
        <f t="shared" si="20"/>
        <v>9</v>
      </c>
      <c r="M412">
        <f t="shared" si="20"/>
        <v>12</v>
      </c>
      <c r="N412">
        <f t="shared" si="20"/>
        <v>13</v>
      </c>
      <c r="O412">
        <f t="shared" si="20"/>
        <v>14</v>
      </c>
      <c r="P412">
        <f t="shared" si="20"/>
        <v>15</v>
      </c>
      <c r="Q412">
        <f t="shared" si="20"/>
        <v>19</v>
      </c>
      <c r="R412">
        <f t="shared" si="20"/>
        <v>22</v>
      </c>
      <c r="S412">
        <f t="shared" si="20"/>
        <v>23</v>
      </c>
      <c r="T412">
        <f t="shared" si="20"/>
        <v>27</v>
      </c>
      <c r="U412">
        <f t="shared" si="20"/>
        <v>28</v>
      </c>
      <c r="V412">
        <f t="shared" si="20"/>
        <v>29</v>
      </c>
      <c r="W412">
        <f t="shared" si="20"/>
        <v>30</v>
      </c>
      <c r="X412">
        <f t="shared" si="20"/>
        <v>0</v>
      </c>
      <c r="Y412">
        <f t="shared" si="20"/>
        <v>0</v>
      </c>
      <c r="Z412">
        <f aca="true" t="shared" si="21" ref="Z412:AE412">Z7</f>
        <v>0</v>
      </c>
      <c r="AA412">
        <f t="shared" si="21"/>
        <v>0</v>
      </c>
      <c r="AB412">
        <f t="shared" si="21"/>
        <v>0</v>
      </c>
      <c r="AC412">
        <f t="shared" si="21"/>
        <v>0</v>
      </c>
      <c r="AD412">
        <f t="shared" si="21"/>
        <v>0</v>
      </c>
      <c r="AE412">
        <f t="shared" si="21"/>
        <v>0</v>
      </c>
      <c r="AF412" s="44"/>
      <c r="AG412" s="65"/>
      <c r="AH412" s="15"/>
      <c r="AI412" s="15"/>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row>
    <row r="413" spans="1:78" ht="15">
      <c r="A413" s="68">
        <f aca="true" t="shared" si="22" ref="A413:A436">A412+1</f>
        <v>1</v>
      </c>
      <c r="B413" s="156" t="s">
        <v>200</v>
      </c>
      <c r="C413" s="157">
        <v>1</v>
      </c>
      <c r="D413" s="81"/>
      <c r="E413" s="25">
        <v>1</v>
      </c>
      <c r="F413" s="182"/>
      <c r="K413" s="178">
        <v>1</v>
      </c>
      <c r="AE413" s="21"/>
      <c r="AF413" s="45"/>
      <c r="AG413" s="65"/>
      <c r="AH413" s="14"/>
      <c r="AI413" s="15"/>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row>
    <row r="414" spans="1:78" ht="15">
      <c r="A414" s="68">
        <f t="shared" si="22"/>
        <v>2</v>
      </c>
      <c r="B414" s="156" t="s">
        <v>405</v>
      </c>
      <c r="C414" s="157">
        <v>1</v>
      </c>
      <c r="D414" s="81"/>
      <c r="E414" s="25">
        <v>1</v>
      </c>
      <c r="F414" s="182"/>
      <c r="K414" s="178">
        <v>0.5</v>
      </c>
      <c r="AE414" s="21"/>
      <c r="AF414" s="45"/>
      <c r="AG414" s="65"/>
      <c r="AH414" s="14"/>
      <c r="AI414" s="15"/>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row>
    <row r="415" spans="1:78" ht="15">
      <c r="A415" s="68">
        <f t="shared" si="22"/>
        <v>3</v>
      </c>
      <c r="B415" s="156" t="s">
        <v>406</v>
      </c>
      <c r="C415" s="157">
        <v>1</v>
      </c>
      <c r="D415" s="81"/>
      <c r="E415" s="25">
        <v>1</v>
      </c>
      <c r="F415" s="182"/>
      <c r="K415" s="178">
        <v>1</v>
      </c>
      <c r="AE415" s="21"/>
      <c r="AF415" s="45"/>
      <c r="AG415" s="65"/>
      <c r="AH415" s="14"/>
      <c r="AI415" s="15"/>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row>
    <row r="416" spans="1:78" ht="15">
      <c r="A416" s="68">
        <f t="shared" si="22"/>
        <v>4</v>
      </c>
      <c r="B416" s="156" t="s">
        <v>62</v>
      </c>
      <c r="C416" s="157">
        <v>1</v>
      </c>
      <c r="D416" s="81"/>
      <c r="E416" s="25">
        <v>1</v>
      </c>
      <c r="F416" s="182"/>
      <c r="K416" s="178">
        <v>1</v>
      </c>
      <c r="AE416" s="21"/>
      <c r="AF416" s="45"/>
      <c r="AG416" s="65"/>
      <c r="AH416" s="14"/>
      <c r="AI416" s="15"/>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row>
    <row r="417" spans="1:78" ht="15">
      <c r="A417" s="68">
        <f t="shared" si="22"/>
        <v>5</v>
      </c>
      <c r="B417" s="156" t="s">
        <v>407</v>
      </c>
      <c r="C417" s="157"/>
      <c r="D417" s="81"/>
      <c r="E417" s="25">
        <v>1</v>
      </c>
      <c r="F417" s="182"/>
      <c r="K417" s="178">
        <v>0</v>
      </c>
      <c r="AE417" s="21"/>
      <c r="AF417" s="45"/>
      <c r="AG417" s="65"/>
      <c r="AH417" s="14"/>
      <c r="AI417" s="15"/>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row>
    <row r="418" spans="1:78" ht="15">
      <c r="A418" s="68">
        <f t="shared" si="22"/>
        <v>6</v>
      </c>
      <c r="B418" s="156" t="s">
        <v>525</v>
      </c>
      <c r="C418" s="157">
        <v>1</v>
      </c>
      <c r="D418" s="81"/>
      <c r="E418" s="25">
        <v>1</v>
      </c>
      <c r="F418" s="182"/>
      <c r="K418" s="178">
        <v>0.5</v>
      </c>
      <c r="AE418" s="21"/>
      <c r="AF418" s="45"/>
      <c r="AG418" s="65"/>
      <c r="AH418" s="14"/>
      <c r="AI418" s="15"/>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row>
    <row r="419" spans="1:78" ht="15">
      <c r="A419" s="68">
        <f t="shared" si="22"/>
        <v>7</v>
      </c>
      <c r="B419" s="156" t="s">
        <v>183</v>
      </c>
      <c r="C419" s="157"/>
      <c r="D419" s="81"/>
      <c r="E419" s="25">
        <v>1</v>
      </c>
      <c r="F419" s="182"/>
      <c r="K419" s="178">
        <v>1</v>
      </c>
      <c r="AF419" s="45"/>
      <c r="AG419" s="65"/>
      <c r="AH419" s="14"/>
      <c r="AI419" s="15"/>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row>
    <row r="420" spans="1:78" ht="15">
      <c r="A420" s="68">
        <f t="shared" si="22"/>
        <v>8</v>
      </c>
      <c r="B420" s="156" t="s">
        <v>408</v>
      </c>
      <c r="C420" s="157"/>
      <c r="D420" s="81"/>
      <c r="E420" s="25">
        <v>1</v>
      </c>
      <c r="F420" s="182"/>
      <c r="K420" s="178">
        <v>1</v>
      </c>
      <c r="AF420" s="45"/>
      <c r="AG420" s="65"/>
      <c r="AH420" s="14"/>
      <c r="AI420" s="15"/>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row>
    <row r="421" spans="1:78" ht="15">
      <c r="A421" s="68">
        <f t="shared" si="22"/>
        <v>9</v>
      </c>
      <c r="B421" s="156" t="s">
        <v>201</v>
      </c>
      <c r="C421" s="157"/>
      <c r="D421" s="81"/>
      <c r="E421" s="25">
        <v>1</v>
      </c>
      <c r="F421" s="182"/>
      <c r="K421" s="178">
        <v>0.5</v>
      </c>
      <c r="AF421" s="45"/>
      <c r="AG421" s="65"/>
      <c r="AH421" s="14"/>
      <c r="AI421" s="15"/>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row>
    <row r="422" spans="1:78" ht="15">
      <c r="A422" s="68">
        <f t="shared" si="22"/>
        <v>10</v>
      </c>
      <c r="B422" s="156" t="s">
        <v>409</v>
      </c>
      <c r="C422" s="157"/>
      <c r="D422" s="81"/>
      <c r="E422" s="25">
        <v>1</v>
      </c>
      <c r="F422" s="182"/>
      <c r="K422" s="178">
        <v>0.5</v>
      </c>
      <c r="AF422" s="45"/>
      <c r="AG422" s="65"/>
      <c r="AH422" s="14"/>
      <c r="AI422" s="15"/>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row>
    <row r="423" spans="1:78" ht="15">
      <c r="A423" s="68">
        <f t="shared" si="22"/>
        <v>11</v>
      </c>
      <c r="B423" s="156" t="s">
        <v>410</v>
      </c>
      <c r="C423" s="157"/>
      <c r="D423" s="81"/>
      <c r="E423" s="25">
        <v>1</v>
      </c>
      <c r="F423" s="182"/>
      <c r="K423" s="178">
        <v>0.5</v>
      </c>
      <c r="AF423" s="45"/>
      <c r="AG423" s="65"/>
      <c r="AH423" s="14"/>
      <c r="AI423" s="15"/>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row>
    <row r="424" spans="1:78" ht="15">
      <c r="A424" s="68">
        <f t="shared" si="22"/>
        <v>12</v>
      </c>
      <c r="B424" s="156" t="s">
        <v>135</v>
      </c>
      <c r="C424" s="157"/>
      <c r="D424" s="81"/>
      <c r="E424" s="25">
        <v>1</v>
      </c>
      <c r="F424" s="182"/>
      <c r="K424" s="178">
        <v>0.5</v>
      </c>
      <c r="AF424" s="45"/>
      <c r="AG424" s="65"/>
      <c r="AH424" s="14"/>
      <c r="AI424" s="15"/>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row>
    <row r="425" spans="1:78" ht="15">
      <c r="A425" s="68">
        <f t="shared" si="22"/>
        <v>13</v>
      </c>
      <c r="B425" s="156" t="s">
        <v>411</v>
      </c>
      <c r="C425" s="157">
        <v>1</v>
      </c>
      <c r="D425" s="81"/>
      <c r="E425" s="25">
        <v>1</v>
      </c>
      <c r="F425" s="182"/>
      <c r="K425" s="178">
        <v>0.5</v>
      </c>
      <c r="AE425" s="21"/>
      <c r="AF425" s="45"/>
      <c r="AG425" s="65"/>
      <c r="AH425" s="14"/>
      <c r="AI425" s="15"/>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row>
    <row r="426" spans="1:78" ht="15">
      <c r="A426" s="68">
        <f t="shared" si="22"/>
        <v>14</v>
      </c>
      <c r="B426" s="156" t="s">
        <v>202</v>
      </c>
      <c r="C426" s="157">
        <v>1</v>
      </c>
      <c r="D426" s="81"/>
      <c r="E426" s="25">
        <v>1</v>
      </c>
      <c r="F426" s="182"/>
      <c r="K426" s="178">
        <v>0</v>
      </c>
      <c r="AE426" s="21"/>
      <c r="AF426" s="45"/>
      <c r="AG426" s="65"/>
      <c r="AH426" s="14"/>
      <c r="AI426" s="15"/>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row>
    <row r="427" spans="1:78" ht="15">
      <c r="A427" s="68">
        <f t="shared" si="22"/>
        <v>15</v>
      </c>
      <c r="B427" s="156" t="s">
        <v>412</v>
      </c>
      <c r="C427" s="157"/>
      <c r="D427" s="81"/>
      <c r="E427" s="25">
        <v>1</v>
      </c>
      <c r="F427" s="182"/>
      <c r="K427" s="178">
        <v>1</v>
      </c>
      <c r="AE427" s="21"/>
      <c r="AF427" s="45"/>
      <c r="AG427" s="65"/>
      <c r="AH427" s="14"/>
      <c r="AI427" s="15"/>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row>
    <row r="428" spans="1:78" ht="15">
      <c r="A428" s="68">
        <f t="shared" si="22"/>
        <v>16</v>
      </c>
      <c r="B428" s="156" t="s">
        <v>413</v>
      </c>
      <c r="C428" s="157"/>
      <c r="D428" s="81"/>
      <c r="E428" s="25">
        <v>1</v>
      </c>
      <c r="F428" s="182"/>
      <c r="K428" s="178">
        <v>1</v>
      </c>
      <c r="AE428" s="21"/>
      <c r="AF428" s="45"/>
      <c r="AG428" s="65"/>
      <c r="AH428" s="14"/>
      <c r="AI428" s="15"/>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row>
    <row r="429" spans="1:78" ht="15">
      <c r="A429" s="68">
        <f t="shared" si="22"/>
        <v>17</v>
      </c>
      <c r="B429" s="156" t="s">
        <v>414</v>
      </c>
      <c r="C429" s="157"/>
      <c r="D429" s="81"/>
      <c r="E429" s="25">
        <v>1</v>
      </c>
      <c r="F429" s="182"/>
      <c r="K429" s="178">
        <v>1</v>
      </c>
      <c r="AE429" s="21"/>
      <c r="AF429" s="21"/>
      <c r="AG429" s="65"/>
      <c r="AH429" s="14"/>
      <c r="AI429" s="15"/>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row>
    <row r="430" spans="1:78" ht="15">
      <c r="A430" s="68">
        <f t="shared" si="22"/>
        <v>18</v>
      </c>
      <c r="B430" s="156" t="s">
        <v>415</v>
      </c>
      <c r="C430" s="157"/>
      <c r="D430" s="81"/>
      <c r="E430" s="25">
        <v>1</v>
      </c>
      <c r="F430" s="182"/>
      <c r="K430" s="178">
        <v>1</v>
      </c>
      <c r="AE430" s="21"/>
      <c r="AF430" s="45"/>
      <c r="AG430" s="65"/>
      <c r="AH430" s="14"/>
      <c r="AI430" s="15"/>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row>
    <row r="431" spans="1:78" ht="15">
      <c r="A431" s="68">
        <f t="shared" si="22"/>
        <v>19</v>
      </c>
      <c r="B431" s="156" t="s">
        <v>416</v>
      </c>
      <c r="C431" s="157"/>
      <c r="D431" s="81"/>
      <c r="E431" s="25">
        <v>1</v>
      </c>
      <c r="F431" s="182"/>
      <c r="K431" s="178">
        <v>0</v>
      </c>
      <c r="AE431" s="21"/>
      <c r="AF431" s="45"/>
      <c r="AG431" s="65"/>
      <c r="AH431" s="14"/>
      <c r="AI431" s="15"/>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row>
    <row r="432" spans="1:78" ht="15">
      <c r="A432" s="68">
        <f t="shared" si="22"/>
        <v>20</v>
      </c>
      <c r="B432" s="156" t="s">
        <v>526</v>
      </c>
      <c r="C432" s="157"/>
      <c r="D432" s="81"/>
      <c r="E432" s="25">
        <v>1</v>
      </c>
      <c r="F432" s="182"/>
      <c r="K432" s="178">
        <v>1</v>
      </c>
      <c r="AE432" s="21"/>
      <c r="AF432" s="45"/>
      <c r="AG432" s="65"/>
      <c r="AH432" s="14"/>
      <c r="AI432" s="15"/>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row>
    <row r="433" spans="1:78" ht="15">
      <c r="A433" s="68">
        <f t="shared" si="22"/>
        <v>21</v>
      </c>
      <c r="B433" s="156" t="s">
        <v>417</v>
      </c>
      <c r="C433" s="157"/>
      <c r="D433" s="81"/>
      <c r="E433" s="25">
        <v>1</v>
      </c>
      <c r="F433" s="182"/>
      <c r="K433" s="178">
        <v>0.5</v>
      </c>
      <c r="AE433" s="21"/>
      <c r="AF433" s="45"/>
      <c r="AG433" s="65"/>
      <c r="AH433" s="14"/>
      <c r="AI433" s="15"/>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row>
    <row r="434" spans="1:78" ht="15">
      <c r="A434" s="68">
        <f t="shared" si="22"/>
        <v>22</v>
      </c>
      <c r="B434" s="156" t="s">
        <v>418</v>
      </c>
      <c r="C434" s="157"/>
      <c r="D434" s="81"/>
      <c r="E434" s="25">
        <v>1</v>
      </c>
      <c r="F434" s="182"/>
      <c r="K434" s="178">
        <v>0.5</v>
      </c>
      <c r="AE434" s="21"/>
      <c r="AF434" s="45"/>
      <c r="AG434" s="65"/>
      <c r="AH434" s="14"/>
      <c r="AI434" s="15"/>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row>
    <row r="435" spans="1:78" ht="15">
      <c r="A435" s="68">
        <f t="shared" si="22"/>
        <v>23</v>
      </c>
      <c r="B435" s="156" t="s">
        <v>419</v>
      </c>
      <c r="C435" s="157"/>
      <c r="D435" s="81" t="s">
        <v>149</v>
      </c>
      <c r="E435" s="25">
        <v>1</v>
      </c>
      <c r="F435" s="182"/>
      <c r="K435" s="178">
        <v>0</v>
      </c>
      <c r="AE435" s="21"/>
      <c r="AF435" s="45"/>
      <c r="AG435" s="65"/>
      <c r="AH435" s="14"/>
      <c r="AI435" s="15"/>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row>
    <row r="436" spans="1:78" ht="15">
      <c r="A436" s="68">
        <f t="shared" si="22"/>
        <v>24</v>
      </c>
      <c r="B436" s="47" t="s">
        <v>420</v>
      </c>
      <c r="C436" s="157"/>
      <c r="E436" s="25">
        <v>1</v>
      </c>
      <c r="F436" s="182"/>
      <c r="K436" s="178">
        <v>0.5</v>
      </c>
      <c r="AE436" s="21"/>
      <c r="AF436" s="45"/>
      <c r="AG436" s="65"/>
      <c r="AH436" s="14"/>
      <c r="AI436" s="15"/>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row>
    <row r="437" spans="2:78" ht="15">
      <c r="B437" s="1"/>
      <c r="C437" s="79"/>
      <c r="D437" s="79"/>
      <c r="E437" s="14"/>
      <c r="F437" s="191"/>
      <c r="AE437" s="14"/>
      <c r="AF437" s="60"/>
      <c r="AG437" s="65"/>
      <c r="AH437" s="14"/>
      <c r="AI437" s="15"/>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row>
    <row r="438" spans="1:78" ht="15">
      <c r="A438" s="39"/>
      <c r="B438" s="22"/>
      <c r="C438" s="87"/>
      <c r="D438" s="87"/>
      <c r="E438" s="46" t="s">
        <v>21</v>
      </c>
      <c r="F438" s="188"/>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177"/>
      <c r="AF438" s="60"/>
      <c r="AG438" s="65"/>
      <c r="AH438" s="14"/>
      <c r="AI438" s="15"/>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row>
    <row r="439" spans="1:78" ht="18">
      <c r="A439" s="67"/>
      <c r="B439" s="66" t="s">
        <v>37</v>
      </c>
      <c r="C439" s="71"/>
      <c r="D439" s="137"/>
      <c r="E439" s="25" t="s">
        <v>21</v>
      </c>
      <c r="F439" s="182"/>
      <c r="AE439" s="14"/>
      <c r="AF439" s="60"/>
      <c r="AG439" s="65"/>
      <c r="AH439" s="14"/>
      <c r="AI439" s="24"/>
      <c r="AJ439" s="8"/>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row>
    <row r="440" spans="1:78" ht="18">
      <c r="A440" s="43"/>
      <c r="B440" s="92">
        <f>+'RESUM MENSUAL VIDRE'!F19</f>
        <v>23689</v>
      </c>
      <c r="C440" s="93"/>
      <c r="D440" s="136"/>
      <c r="E440" s="25"/>
      <c r="F440" s="182"/>
      <c r="AE440" s="14"/>
      <c r="AF440" s="60"/>
      <c r="AG440" s="65"/>
      <c r="AH440" s="14"/>
      <c r="AI440" s="24"/>
      <c r="AJ440" s="8"/>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row>
    <row r="441" spans="2:78" ht="15">
      <c r="B441" s="12" t="s">
        <v>27</v>
      </c>
      <c r="C441" s="69"/>
      <c r="D441" s="69"/>
      <c r="E441" s="25" t="s">
        <v>21</v>
      </c>
      <c r="F441" s="182"/>
      <c r="G441">
        <f aca="true" t="shared" si="23" ref="G441:Y441">G7</f>
        <v>4</v>
      </c>
      <c r="H441">
        <f t="shared" si="23"/>
        <v>5</v>
      </c>
      <c r="I441">
        <f t="shared" si="23"/>
        <v>6</v>
      </c>
      <c r="J441">
        <f t="shared" si="23"/>
        <v>7</v>
      </c>
      <c r="K441">
        <f t="shared" si="23"/>
        <v>8</v>
      </c>
      <c r="L441">
        <f t="shared" si="23"/>
        <v>9</v>
      </c>
      <c r="M441">
        <f t="shared" si="23"/>
        <v>12</v>
      </c>
      <c r="N441">
        <f t="shared" si="23"/>
        <v>13</v>
      </c>
      <c r="O441">
        <f t="shared" si="23"/>
        <v>14</v>
      </c>
      <c r="P441">
        <f t="shared" si="23"/>
        <v>15</v>
      </c>
      <c r="Q441">
        <f t="shared" si="23"/>
        <v>19</v>
      </c>
      <c r="R441">
        <f t="shared" si="23"/>
        <v>22</v>
      </c>
      <c r="S441">
        <f t="shared" si="23"/>
        <v>23</v>
      </c>
      <c r="T441">
        <f t="shared" si="23"/>
        <v>27</v>
      </c>
      <c r="U441">
        <f t="shared" si="23"/>
        <v>28</v>
      </c>
      <c r="V441">
        <f t="shared" si="23"/>
        <v>29</v>
      </c>
      <c r="W441">
        <f t="shared" si="23"/>
        <v>30</v>
      </c>
      <c r="X441">
        <f t="shared" si="23"/>
        <v>0</v>
      </c>
      <c r="Y441">
        <f t="shared" si="23"/>
        <v>0</v>
      </c>
      <c r="Z441">
        <f aca="true" t="shared" si="24" ref="Z441:AE441">Z7</f>
        <v>0</v>
      </c>
      <c r="AA441">
        <f t="shared" si="24"/>
        <v>0</v>
      </c>
      <c r="AB441">
        <f t="shared" si="24"/>
        <v>0</v>
      </c>
      <c r="AC441">
        <f t="shared" si="24"/>
        <v>0</v>
      </c>
      <c r="AD441">
        <f t="shared" si="24"/>
        <v>0</v>
      </c>
      <c r="AE441">
        <f t="shared" si="24"/>
        <v>0</v>
      </c>
      <c r="AF441" s="44"/>
      <c r="AG441" s="65"/>
      <c r="AH441" s="15"/>
      <c r="AI441" s="15"/>
      <c r="AJ441" s="15"/>
      <c r="AK441" s="15"/>
      <c r="AL441" s="15"/>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row>
    <row r="442" spans="1:115" ht="15">
      <c r="A442" s="68">
        <v>1</v>
      </c>
      <c r="B442" s="156" t="s">
        <v>124</v>
      </c>
      <c r="C442" s="157">
        <v>1</v>
      </c>
      <c r="D442" s="81"/>
      <c r="E442" s="25">
        <v>1</v>
      </c>
      <c r="F442" s="182"/>
      <c r="Q442" s="178">
        <v>1</v>
      </c>
      <c r="AE442" s="21"/>
      <c r="AF442" s="60"/>
      <c r="AG442" s="65"/>
      <c r="AH442" s="14"/>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15"/>
      <c r="BI442" s="15"/>
      <c r="BJ442" s="15"/>
      <c r="BK442" s="15"/>
      <c r="BL442" s="15"/>
      <c r="BM442" s="15"/>
      <c r="BN442" s="15"/>
      <c r="BO442" s="15"/>
      <c r="BP442" s="15"/>
      <c r="BQ442" s="15"/>
      <c r="BR442" s="15"/>
      <c r="BS442" s="15"/>
      <c r="BT442" s="15"/>
      <c r="BU442" s="15"/>
      <c r="BV442" s="15"/>
      <c r="BW442" s="15"/>
      <c r="BX442" s="15"/>
      <c r="BY442" s="15"/>
      <c r="BZ442" s="15"/>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row>
    <row r="443" spans="1:115" ht="15">
      <c r="A443" s="68">
        <v>2</v>
      </c>
      <c r="B443" s="156" t="s">
        <v>421</v>
      </c>
      <c r="C443" s="157">
        <v>1</v>
      </c>
      <c r="D443" s="81"/>
      <c r="E443" s="25">
        <v>1</v>
      </c>
      <c r="F443" s="182"/>
      <c r="J443" s="178">
        <v>1</v>
      </c>
      <c r="Q443" s="178">
        <v>1</v>
      </c>
      <c r="AE443" s="21"/>
      <c r="AF443" s="60"/>
      <c r="AG443" s="65"/>
      <c r="AH443" s="14"/>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15"/>
      <c r="BI443" s="15"/>
      <c r="BJ443" s="15"/>
      <c r="BK443" s="15"/>
      <c r="BL443" s="15"/>
      <c r="BM443" s="15"/>
      <c r="BN443" s="15"/>
      <c r="BO443" s="15"/>
      <c r="BP443" s="15"/>
      <c r="BQ443" s="15"/>
      <c r="BR443" s="15"/>
      <c r="BS443" s="15"/>
      <c r="BT443" s="15"/>
      <c r="BU443" s="15"/>
      <c r="BV443" s="15"/>
      <c r="BW443" s="15"/>
      <c r="BX443" s="15"/>
      <c r="BY443" s="15"/>
      <c r="BZ443" s="15"/>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row>
    <row r="444" spans="1:115" ht="15">
      <c r="A444" s="68">
        <v>3</v>
      </c>
      <c r="B444" s="156" t="s">
        <v>422</v>
      </c>
      <c r="C444" s="157">
        <v>1</v>
      </c>
      <c r="D444" s="81"/>
      <c r="E444" s="25">
        <v>1</v>
      </c>
      <c r="F444" s="182"/>
      <c r="J444" s="178">
        <v>1</v>
      </c>
      <c r="Q444" s="178">
        <v>0.5</v>
      </c>
      <c r="AE444" s="21"/>
      <c r="AF444" s="60"/>
      <c r="AG444" s="65"/>
      <c r="AH444" s="14"/>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15"/>
      <c r="BI444" s="15"/>
      <c r="BJ444" s="15"/>
      <c r="BK444" s="15"/>
      <c r="BL444" s="15"/>
      <c r="BM444" s="15"/>
      <c r="BN444" s="15"/>
      <c r="BO444" s="15"/>
      <c r="BP444" s="15"/>
      <c r="BQ444" s="15"/>
      <c r="BR444" s="15"/>
      <c r="BS444" s="15"/>
      <c r="BT444" s="15"/>
      <c r="BU444" s="15"/>
      <c r="BV444" s="15"/>
      <c r="BW444" s="15"/>
      <c r="BX444" s="15"/>
      <c r="BY444" s="15"/>
      <c r="BZ444" s="15"/>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row>
    <row r="445" spans="1:115" ht="15">
      <c r="A445" s="68">
        <v>4</v>
      </c>
      <c r="B445" s="156" t="s">
        <v>423</v>
      </c>
      <c r="C445" s="157">
        <v>1</v>
      </c>
      <c r="D445" s="81"/>
      <c r="E445" s="25">
        <v>1</v>
      </c>
      <c r="F445" s="182"/>
      <c r="J445" s="178">
        <v>1</v>
      </c>
      <c r="AE445" s="21"/>
      <c r="AF445" s="60"/>
      <c r="AG445" s="65"/>
      <c r="AH445" s="14"/>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15"/>
      <c r="BY445" s="15"/>
      <c r="BZ445" s="15"/>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row>
    <row r="446" spans="1:115" ht="15">
      <c r="A446" s="68">
        <v>5</v>
      </c>
      <c r="B446" s="156" t="s">
        <v>527</v>
      </c>
      <c r="C446" s="157">
        <v>1</v>
      </c>
      <c r="D446" s="81"/>
      <c r="E446" s="25">
        <v>1</v>
      </c>
      <c r="F446" s="182"/>
      <c r="J446" s="178">
        <v>1</v>
      </c>
      <c r="Q446" s="178">
        <v>1</v>
      </c>
      <c r="AE446" s="21"/>
      <c r="AF446" s="60"/>
      <c r="AG446" s="65"/>
      <c r="AH446" s="14"/>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row>
    <row r="447" spans="1:115" ht="15">
      <c r="A447" s="68">
        <v>6</v>
      </c>
      <c r="B447" s="156" t="s">
        <v>424</v>
      </c>
      <c r="C447" s="157"/>
      <c r="D447" s="81"/>
      <c r="E447" s="25">
        <v>1</v>
      </c>
      <c r="F447" s="182"/>
      <c r="J447" s="178">
        <v>1</v>
      </c>
      <c r="Q447" s="178">
        <v>1</v>
      </c>
      <c r="AE447" s="21"/>
      <c r="AF447" s="60"/>
      <c r="AG447" s="65"/>
      <c r="AH447" s="14"/>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15"/>
      <c r="BT447" s="15"/>
      <c r="BU447" s="15"/>
      <c r="BV447" s="15"/>
      <c r="BW447" s="15"/>
      <c r="BX447" s="15"/>
      <c r="BY447" s="15"/>
      <c r="BZ447" s="15"/>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row>
    <row r="448" spans="1:115" ht="15">
      <c r="A448" s="68">
        <v>7</v>
      </c>
      <c r="B448" s="156" t="s">
        <v>63</v>
      </c>
      <c r="C448" s="157"/>
      <c r="D448" s="81"/>
      <c r="E448" s="25">
        <v>1</v>
      </c>
      <c r="F448" s="182"/>
      <c r="Q448" s="178">
        <v>1</v>
      </c>
      <c r="AE448" s="21"/>
      <c r="AF448" s="60"/>
      <c r="AG448" s="65"/>
      <c r="AH448" s="14"/>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15"/>
      <c r="BY448" s="15"/>
      <c r="BZ448" s="15"/>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row>
    <row r="449" spans="1:115" ht="15">
      <c r="A449" s="68">
        <v>8</v>
      </c>
      <c r="B449" s="156" t="s">
        <v>425</v>
      </c>
      <c r="C449" s="157"/>
      <c r="D449" s="81"/>
      <c r="E449" s="25">
        <v>1</v>
      </c>
      <c r="F449" s="182"/>
      <c r="Q449" s="178">
        <v>1</v>
      </c>
      <c r="AE449" s="21"/>
      <c r="AF449" s="60"/>
      <c r="AG449" s="65"/>
      <c r="AH449" s="14"/>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15"/>
      <c r="BY449" s="15"/>
      <c r="BZ449" s="15"/>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row>
    <row r="450" spans="1:115" ht="15">
      <c r="A450" s="68">
        <v>9</v>
      </c>
      <c r="B450" s="156" t="s">
        <v>64</v>
      </c>
      <c r="C450" s="157"/>
      <c r="D450" s="81"/>
      <c r="E450" s="25">
        <v>1</v>
      </c>
      <c r="F450" s="182"/>
      <c r="Q450" s="178">
        <v>1</v>
      </c>
      <c r="AE450" s="21"/>
      <c r="AF450" s="60"/>
      <c r="AG450" s="65"/>
      <c r="AH450" s="14"/>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c r="BQ450" s="15"/>
      <c r="BR450" s="15"/>
      <c r="BS450" s="15"/>
      <c r="BT450" s="15"/>
      <c r="BU450" s="15"/>
      <c r="BV450" s="15"/>
      <c r="BW450" s="15"/>
      <c r="BX450" s="15"/>
      <c r="BY450" s="15"/>
      <c r="BZ450" s="15"/>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row>
    <row r="451" spans="1:115" ht="15">
      <c r="A451" s="68">
        <v>10</v>
      </c>
      <c r="B451" s="156" t="s">
        <v>426</v>
      </c>
      <c r="C451" s="157"/>
      <c r="D451" s="81"/>
      <c r="E451" s="25">
        <v>1</v>
      </c>
      <c r="F451" s="182"/>
      <c r="Q451" s="178">
        <v>1</v>
      </c>
      <c r="AE451" s="21"/>
      <c r="AF451" s="60"/>
      <c r="AG451" s="65"/>
      <c r="AH451" s="14"/>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15"/>
      <c r="BT451" s="15"/>
      <c r="BU451" s="15"/>
      <c r="BV451" s="15"/>
      <c r="BW451" s="15"/>
      <c r="BX451" s="15"/>
      <c r="BY451" s="15"/>
      <c r="BZ451" s="15"/>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row>
    <row r="452" spans="1:115" ht="15">
      <c r="A452" s="68">
        <v>11</v>
      </c>
      <c r="B452" s="156" t="s">
        <v>427</v>
      </c>
      <c r="C452" s="157"/>
      <c r="D452" s="81"/>
      <c r="E452" s="25">
        <v>1</v>
      </c>
      <c r="F452" s="182"/>
      <c r="Q452" s="178">
        <v>1</v>
      </c>
      <c r="AE452" s="21"/>
      <c r="AF452" s="60"/>
      <c r="AG452" s="65"/>
      <c r="AH452" s="14"/>
      <c r="AI452" s="15"/>
      <c r="AJ452" s="15"/>
      <c r="AK452" s="15"/>
      <c r="AL452" s="15"/>
      <c r="AM452" s="15"/>
      <c r="AN452" s="15"/>
      <c r="AO452" s="15"/>
      <c r="AP452" s="15"/>
      <c r="AQ452" s="15"/>
      <c r="AR452" s="15"/>
      <c r="AS452" s="15"/>
      <c r="AT452" s="15"/>
      <c r="AU452" s="15"/>
      <c r="AV452" s="15"/>
      <c r="AW452" s="15"/>
      <c r="AX452" s="15"/>
      <c r="AY452" s="15"/>
      <c r="AZ452" s="15"/>
      <c r="BA452" s="15"/>
      <c r="BB452" s="15"/>
      <c r="BC452" s="15"/>
      <c r="BD452" s="15"/>
      <c r="BE452" s="15"/>
      <c r="BF452" s="15"/>
      <c r="BG452" s="15"/>
      <c r="BH452" s="15"/>
      <c r="BI452" s="15"/>
      <c r="BJ452" s="15"/>
      <c r="BK452" s="15"/>
      <c r="BL452" s="15"/>
      <c r="BM452" s="15"/>
      <c r="BN452" s="15"/>
      <c r="BO452" s="15"/>
      <c r="BP452" s="15"/>
      <c r="BQ452" s="15"/>
      <c r="BR452" s="15"/>
      <c r="BS452" s="15"/>
      <c r="BT452" s="15"/>
      <c r="BU452" s="15"/>
      <c r="BV452" s="15"/>
      <c r="BW452" s="15"/>
      <c r="BX452" s="15"/>
      <c r="BY452" s="15"/>
      <c r="BZ452" s="15"/>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row>
    <row r="453" spans="1:115" ht="15">
      <c r="A453" s="68">
        <v>12</v>
      </c>
      <c r="B453" s="156" t="s">
        <v>428</v>
      </c>
      <c r="C453" s="157">
        <v>1</v>
      </c>
      <c r="D453" s="81"/>
      <c r="E453" s="25">
        <v>1</v>
      </c>
      <c r="F453" s="182"/>
      <c r="O453" s="178">
        <v>1</v>
      </c>
      <c r="Q453" s="178">
        <v>1</v>
      </c>
      <c r="AE453" s="21"/>
      <c r="AF453" s="60"/>
      <c r="AG453" s="65"/>
      <c r="AH453" s="14"/>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15"/>
      <c r="BG453" s="15"/>
      <c r="BH453" s="15"/>
      <c r="BI453" s="15"/>
      <c r="BJ453" s="15"/>
      <c r="BK453" s="15"/>
      <c r="BL453" s="15"/>
      <c r="BM453" s="15"/>
      <c r="BN453" s="15"/>
      <c r="BO453" s="15"/>
      <c r="BP453" s="15"/>
      <c r="BQ453" s="15"/>
      <c r="BR453" s="15"/>
      <c r="BS453" s="15"/>
      <c r="BT453" s="15"/>
      <c r="BU453" s="15"/>
      <c r="BV453" s="15"/>
      <c r="BW453" s="15"/>
      <c r="BX453" s="15"/>
      <c r="BY453" s="15"/>
      <c r="BZ453" s="15"/>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row>
    <row r="454" spans="1:115" ht="15">
      <c r="A454" s="68">
        <v>13</v>
      </c>
      <c r="B454" s="156" t="s">
        <v>528</v>
      </c>
      <c r="C454" s="157">
        <v>1</v>
      </c>
      <c r="D454" s="81"/>
      <c r="E454" s="25">
        <v>1</v>
      </c>
      <c r="F454" s="182"/>
      <c r="J454" s="178">
        <v>1</v>
      </c>
      <c r="Q454" s="178">
        <v>1</v>
      </c>
      <c r="AE454" s="21"/>
      <c r="AF454" s="60"/>
      <c r="AG454" s="65"/>
      <c r="AH454" s="14"/>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5"/>
      <c r="BT454" s="15"/>
      <c r="BU454" s="15"/>
      <c r="BV454" s="15"/>
      <c r="BW454" s="15"/>
      <c r="BX454" s="15"/>
      <c r="BY454" s="15"/>
      <c r="BZ454" s="15"/>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row>
    <row r="455" spans="1:115" ht="15">
      <c r="A455" s="68">
        <v>14</v>
      </c>
      <c r="B455" s="156" t="s">
        <v>429</v>
      </c>
      <c r="C455" s="157"/>
      <c r="D455" s="81"/>
      <c r="E455" s="25">
        <v>1</v>
      </c>
      <c r="F455" s="182"/>
      <c r="J455" s="178">
        <v>1</v>
      </c>
      <c r="Q455" s="178">
        <v>1</v>
      </c>
      <c r="AE455" s="21"/>
      <c r="AF455" s="60"/>
      <c r="AG455" s="65"/>
      <c r="AH455" s="14"/>
      <c r="AI455" s="15"/>
      <c r="AJ455" s="15"/>
      <c r="AK455" s="15"/>
      <c r="AL455" s="15"/>
      <c r="AM455" s="15"/>
      <c r="AN455" s="15"/>
      <c r="AO455" s="15"/>
      <c r="AP455" s="15"/>
      <c r="AQ455" s="15"/>
      <c r="AR455" s="15"/>
      <c r="AS455" s="15"/>
      <c r="AT455" s="15"/>
      <c r="AU455" s="15"/>
      <c r="AV455" s="15"/>
      <c r="AW455" s="15"/>
      <c r="AX455" s="15"/>
      <c r="AY455" s="15"/>
      <c r="AZ455" s="15"/>
      <c r="BA455" s="15"/>
      <c r="BB455" s="15"/>
      <c r="BC455" s="15"/>
      <c r="BD455" s="15"/>
      <c r="BE455" s="15"/>
      <c r="BF455" s="15"/>
      <c r="BG455" s="15"/>
      <c r="BH455" s="15"/>
      <c r="BI455" s="15"/>
      <c r="BJ455" s="15"/>
      <c r="BK455" s="15"/>
      <c r="BL455" s="15"/>
      <c r="BM455" s="15"/>
      <c r="BN455" s="15"/>
      <c r="BO455" s="15"/>
      <c r="BP455" s="15"/>
      <c r="BQ455" s="15"/>
      <c r="BR455" s="15"/>
      <c r="BS455" s="15"/>
      <c r="BT455" s="15"/>
      <c r="BU455" s="15"/>
      <c r="BV455" s="15"/>
      <c r="BW455" s="15"/>
      <c r="BX455" s="15"/>
      <c r="BY455" s="15"/>
      <c r="BZ455" s="15"/>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row>
    <row r="456" spans="1:115" ht="15">
      <c r="A456" s="68">
        <v>15</v>
      </c>
      <c r="B456" s="156" t="s">
        <v>430</v>
      </c>
      <c r="C456" s="157"/>
      <c r="D456" s="81"/>
      <c r="E456" s="25">
        <v>1</v>
      </c>
      <c r="F456" s="182"/>
      <c r="Q456" s="178">
        <v>1</v>
      </c>
      <c r="AE456" s="21"/>
      <c r="AF456" s="60"/>
      <c r="AG456" s="65"/>
      <c r="AH456" s="14"/>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row>
    <row r="457" spans="1:115" ht="15">
      <c r="A457" s="68">
        <v>16</v>
      </c>
      <c r="B457" s="156" t="s">
        <v>125</v>
      </c>
      <c r="C457" s="157"/>
      <c r="D457" s="81"/>
      <c r="E457" s="25">
        <v>1</v>
      </c>
      <c r="F457" s="182"/>
      <c r="AE457" s="21"/>
      <c r="AF457" s="60"/>
      <c r="AG457" s="65"/>
      <c r="AH457" s="14"/>
      <c r="AI457" s="15"/>
      <c r="AJ457" s="15"/>
      <c r="AK457" s="15"/>
      <c r="AL457" s="15"/>
      <c r="AM457" s="15"/>
      <c r="AN457" s="15"/>
      <c r="AO457" s="15"/>
      <c r="AP457" s="15"/>
      <c r="AQ457" s="15"/>
      <c r="AR457" s="15"/>
      <c r="AS457" s="15"/>
      <c r="AT457" s="15"/>
      <c r="AU457" s="15"/>
      <c r="AV457" s="15"/>
      <c r="AW457" s="15"/>
      <c r="AX457" s="15"/>
      <c r="AY457" s="15"/>
      <c r="AZ457" s="15"/>
      <c r="BA457" s="15"/>
      <c r="BB457" s="15"/>
      <c r="BC457" s="15"/>
      <c r="BD457" s="15"/>
      <c r="BE457" s="15"/>
      <c r="BF457" s="15"/>
      <c r="BG457" s="15"/>
      <c r="BH457" s="15"/>
      <c r="BI457" s="15"/>
      <c r="BJ457" s="15"/>
      <c r="BK457" s="15"/>
      <c r="BL457" s="15"/>
      <c r="BM457" s="15"/>
      <c r="BN457" s="15"/>
      <c r="BO457" s="15"/>
      <c r="BP457" s="15"/>
      <c r="BQ457" s="15"/>
      <c r="BR457" s="15"/>
      <c r="BS457" s="15"/>
      <c r="BT457" s="15"/>
      <c r="BU457" s="15"/>
      <c r="BV457" s="15"/>
      <c r="BW457" s="15"/>
      <c r="BX457" s="15"/>
      <c r="BY457" s="15"/>
      <c r="BZ457" s="15"/>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row>
    <row r="458" spans="1:115" ht="15">
      <c r="A458" s="68">
        <v>17</v>
      </c>
      <c r="B458" s="156" t="s">
        <v>431</v>
      </c>
      <c r="C458" s="157">
        <v>1</v>
      </c>
      <c r="D458" s="81"/>
      <c r="E458" s="25">
        <v>1</v>
      </c>
      <c r="F458" s="182"/>
      <c r="Q458" s="178">
        <v>1</v>
      </c>
      <c r="AE458" s="21"/>
      <c r="AF458" s="60"/>
      <c r="AG458" s="65"/>
      <c r="AH458" s="14"/>
      <c r="AI458" s="15"/>
      <c r="AJ458" s="15"/>
      <c r="AK458" s="15"/>
      <c r="AL458" s="15"/>
      <c r="AM458" s="15"/>
      <c r="AN458" s="15"/>
      <c r="AO458" s="15"/>
      <c r="AP458" s="15"/>
      <c r="AQ458" s="15"/>
      <c r="AR458" s="15"/>
      <c r="AS458" s="15"/>
      <c r="AT458" s="15"/>
      <c r="AU458" s="15"/>
      <c r="AV458" s="15"/>
      <c r="AW458" s="15"/>
      <c r="AX458" s="15"/>
      <c r="AY458" s="15"/>
      <c r="AZ458" s="15"/>
      <c r="BA458" s="15"/>
      <c r="BB458" s="15"/>
      <c r="BC458" s="15"/>
      <c r="BD458" s="15"/>
      <c r="BE458" s="15"/>
      <c r="BF458" s="15"/>
      <c r="BG458" s="15"/>
      <c r="BH458" s="15"/>
      <c r="BI458" s="15"/>
      <c r="BJ458" s="15"/>
      <c r="BK458" s="15"/>
      <c r="BL458" s="15"/>
      <c r="BM458" s="15"/>
      <c r="BN458" s="15"/>
      <c r="BO458" s="15"/>
      <c r="BP458" s="15"/>
      <c r="BQ458" s="15"/>
      <c r="BR458" s="15"/>
      <c r="BS458" s="15"/>
      <c r="BT458" s="15"/>
      <c r="BU458" s="15"/>
      <c r="BV458" s="15"/>
      <c r="BW458" s="15"/>
      <c r="BX458" s="15"/>
      <c r="BY458" s="15"/>
      <c r="BZ458" s="15"/>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row>
    <row r="459" spans="1:115" ht="15">
      <c r="A459" s="68">
        <v>18</v>
      </c>
      <c r="B459" s="156" t="s">
        <v>432</v>
      </c>
      <c r="C459" s="157"/>
      <c r="D459" s="81"/>
      <c r="E459" s="25">
        <v>1</v>
      </c>
      <c r="F459" s="182"/>
      <c r="J459" s="178">
        <v>1</v>
      </c>
      <c r="Q459" s="178">
        <v>0.5</v>
      </c>
      <c r="AE459" s="21"/>
      <c r="AF459" s="60"/>
      <c r="AG459" s="65"/>
      <c r="AH459" s="14"/>
      <c r="AI459" s="15"/>
      <c r="AJ459" s="15"/>
      <c r="AK459" s="15"/>
      <c r="AL459" s="15"/>
      <c r="AM459" s="15"/>
      <c r="AN459" s="15"/>
      <c r="AO459" s="15"/>
      <c r="AP459" s="15"/>
      <c r="AQ459" s="15"/>
      <c r="AR459" s="15"/>
      <c r="AS459" s="15"/>
      <c r="AT459" s="15"/>
      <c r="AU459" s="15"/>
      <c r="AV459" s="15"/>
      <c r="AW459" s="15"/>
      <c r="AX459" s="15"/>
      <c r="AY459" s="15"/>
      <c r="AZ459" s="15"/>
      <c r="BA459" s="15"/>
      <c r="BB459" s="15"/>
      <c r="BC459" s="15"/>
      <c r="BD459" s="15"/>
      <c r="BE459" s="15"/>
      <c r="BF459" s="15"/>
      <c r="BG459" s="15"/>
      <c r="BH459" s="15"/>
      <c r="BI459" s="15"/>
      <c r="BJ459" s="15"/>
      <c r="BK459" s="15"/>
      <c r="BL459" s="15"/>
      <c r="BM459" s="15"/>
      <c r="BN459" s="15"/>
      <c r="BO459" s="15"/>
      <c r="BP459" s="15"/>
      <c r="BQ459" s="15"/>
      <c r="BR459" s="15"/>
      <c r="BS459" s="15"/>
      <c r="BT459" s="15"/>
      <c r="BU459" s="15"/>
      <c r="BV459" s="15"/>
      <c r="BW459" s="15"/>
      <c r="BX459" s="15"/>
      <c r="BY459" s="15"/>
      <c r="BZ459" s="15"/>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row>
    <row r="460" spans="1:115" ht="15">
      <c r="A460" s="68">
        <v>19</v>
      </c>
      <c r="B460" s="156" t="s">
        <v>433</v>
      </c>
      <c r="C460" s="157"/>
      <c r="D460" s="81"/>
      <c r="E460" s="25">
        <v>1</v>
      </c>
      <c r="F460" s="182"/>
      <c r="Q460" s="178">
        <v>1</v>
      </c>
      <c r="AE460" s="21"/>
      <c r="AF460" s="60"/>
      <c r="AG460" s="65"/>
      <c r="AH460" s="14"/>
      <c r="AI460" s="15"/>
      <c r="AJ460" s="15"/>
      <c r="AK460" s="15"/>
      <c r="AL460" s="15"/>
      <c r="AM460" s="15"/>
      <c r="AN460" s="15"/>
      <c r="AO460" s="15"/>
      <c r="AP460" s="15"/>
      <c r="AQ460" s="15"/>
      <c r="AR460" s="15"/>
      <c r="AS460" s="15"/>
      <c r="AT460" s="15"/>
      <c r="AU460" s="15"/>
      <c r="AV460" s="15"/>
      <c r="AW460" s="15"/>
      <c r="AX460" s="15"/>
      <c r="AY460" s="15"/>
      <c r="AZ460" s="15"/>
      <c r="BA460" s="15"/>
      <c r="BB460" s="15"/>
      <c r="BC460" s="15"/>
      <c r="BD460" s="15"/>
      <c r="BE460" s="15"/>
      <c r="BF460" s="15"/>
      <c r="BG460" s="15"/>
      <c r="BH460" s="15"/>
      <c r="BI460" s="15"/>
      <c r="BJ460" s="15"/>
      <c r="BK460" s="15"/>
      <c r="BL460" s="15"/>
      <c r="BM460" s="15"/>
      <c r="BN460" s="15"/>
      <c r="BO460" s="15"/>
      <c r="BP460" s="15"/>
      <c r="BQ460" s="15"/>
      <c r="BR460" s="15"/>
      <c r="BS460" s="15"/>
      <c r="BT460" s="15"/>
      <c r="BU460" s="15"/>
      <c r="BV460" s="15"/>
      <c r="BW460" s="15"/>
      <c r="BX460" s="15"/>
      <c r="BY460" s="15"/>
      <c r="BZ460" s="15"/>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row>
    <row r="461" spans="1:115" ht="15">
      <c r="A461" s="68">
        <v>20</v>
      </c>
      <c r="B461" s="156" t="s">
        <v>529</v>
      </c>
      <c r="C461" s="157">
        <v>1</v>
      </c>
      <c r="D461" s="81"/>
      <c r="E461" s="25">
        <v>1</v>
      </c>
      <c r="F461" s="182"/>
      <c r="J461" s="178">
        <v>1</v>
      </c>
      <c r="O461" s="178">
        <v>1</v>
      </c>
      <c r="Q461" s="178">
        <v>1</v>
      </c>
      <c r="AE461" s="21"/>
      <c r="AF461" s="60"/>
      <c r="AG461" s="65"/>
      <c r="AH461" s="14"/>
      <c r="AI461" s="15"/>
      <c r="AJ461" s="1"/>
      <c r="AK461" s="1"/>
      <c r="AL461" s="1"/>
      <c r="AM461" s="15"/>
      <c r="AN461" s="15"/>
      <c r="AO461" s="15"/>
      <c r="AP461" s="15"/>
      <c r="AQ461" s="15"/>
      <c r="AR461" s="15"/>
      <c r="AS461" s="15"/>
      <c r="AT461" s="15"/>
      <c r="AU461" s="15"/>
      <c r="AV461" s="15"/>
      <c r="AW461" s="15"/>
      <c r="AX461" s="15"/>
      <c r="AY461" s="15"/>
      <c r="AZ461" s="15"/>
      <c r="BA461" s="15"/>
      <c r="BB461" s="15"/>
      <c r="BC461" s="15"/>
      <c r="BD461" s="15"/>
      <c r="BE461" s="15"/>
      <c r="BF461" s="15"/>
      <c r="BG461" s="15"/>
      <c r="BH461" s="15"/>
      <c r="BI461" s="15"/>
      <c r="BJ461" s="15"/>
      <c r="BK461" s="15"/>
      <c r="BL461" s="15"/>
      <c r="BM461" s="15"/>
      <c r="BN461" s="15"/>
      <c r="BO461" s="15"/>
      <c r="BP461" s="15"/>
      <c r="BQ461" s="15"/>
      <c r="BR461" s="15"/>
      <c r="BS461" s="15"/>
      <c r="BT461" s="15"/>
      <c r="BU461" s="15"/>
      <c r="BV461" s="15"/>
      <c r="BW461" s="15"/>
      <c r="BX461" s="15"/>
      <c r="BY461" s="15"/>
      <c r="BZ461" s="15"/>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row>
    <row r="462" spans="1:78" ht="15">
      <c r="A462" s="68">
        <v>21</v>
      </c>
      <c r="B462" s="156" t="s">
        <v>530</v>
      </c>
      <c r="C462" s="157"/>
      <c r="D462" s="81"/>
      <c r="E462" s="25">
        <v>1</v>
      </c>
      <c r="F462" s="182"/>
      <c r="Q462" s="178">
        <v>1</v>
      </c>
      <c r="AE462" s="21"/>
      <c r="AF462" s="45"/>
      <c r="AG462" s="65"/>
      <c r="AH462" s="14"/>
      <c r="AI462" s="15"/>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row>
    <row r="463" spans="1:78" ht="15">
      <c r="A463" s="68">
        <v>22</v>
      </c>
      <c r="B463" s="156" t="s">
        <v>434</v>
      </c>
      <c r="C463" s="157">
        <v>1</v>
      </c>
      <c r="D463" s="81"/>
      <c r="E463" s="25">
        <v>1</v>
      </c>
      <c r="F463" s="182"/>
      <c r="J463" s="178">
        <v>1</v>
      </c>
      <c r="Q463" s="178">
        <v>1</v>
      </c>
      <c r="AE463" s="21"/>
      <c r="AF463" s="45"/>
      <c r="AG463" s="65"/>
      <c r="AH463" s="14"/>
      <c r="AI463" s="15"/>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row>
    <row r="464" spans="1:78" ht="15">
      <c r="A464" s="68">
        <v>23</v>
      </c>
      <c r="B464" s="156" t="s">
        <v>435</v>
      </c>
      <c r="C464" s="157"/>
      <c r="D464" s="81"/>
      <c r="E464" s="25">
        <v>1</v>
      </c>
      <c r="F464" s="182"/>
      <c r="J464" s="178">
        <v>1</v>
      </c>
      <c r="Q464" s="178">
        <v>1</v>
      </c>
      <c r="AE464" s="21"/>
      <c r="AF464" s="45"/>
      <c r="AG464" s="65"/>
      <c r="AH464" s="14"/>
      <c r="AI464" s="15"/>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row>
    <row r="465" spans="1:78" ht="15">
      <c r="A465" s="68">
        <v>24</v>
      </c>
      <c r="B465" s="156" t="s">
        <v>187</v>
      </c>
      <c r="C465" s="157"/>
      <c r="D465" s="81"/>
      <c r="E465" s="25">
        <v>1</v>
      </c>
      <c r="F465" s="182"/>
      <c r="J465" s="178">
        <v>1</v>
      </c>
      <c r="Q465" s="178">
        <v>1</v>
      </c>
      <c r="AE465" s="21"/>
      <c r="AF465" s="45"/>
      <c r="AG465" s="65"/>
      <c r="AH465" s="14"/>
      <c r="AI465" s="15"/>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row>
    <row r="466" spans="1:78" ht="15">
      <c r="A466" s="68">
        <v>25</v>
      </c>
      <c r="B466" s="156" t="s">
        <v>436</v>
      </c>
      <c r="C466" s="157"/>
      <c r="D466" s="81"/>
      <c r="E466" s="25">
        <v>1</v>
      </c>
      <c r="F466" s="182"/>
      <c r="Q466" s="178">
        <v>1</v>
      </c>
      <c r="AE466" s="21"/>
      <c r="AF466" s="45"/>
      <c r="AG466" s="65"/>
      <c r="AH466" s="14"/>
      <c r="AI466" s="15"/>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row>
    <row r="467" spans="1:78" ht="15">
      <c r="A467" s="68">
        <v>26</v>
      </c>
      <c r="B467" s="156" t="s">
        <v>437</v>
      </c>
      <c r="C467" s="157">
        <v>1</v>
      </c>
      <c r="D467" s="81"/>
      <c r="E467" s="25">
        <v>1</v>
      </c>
      <c r="F467" s="182"/>
      <c r="J467" s="178">
        <v>1</v>
      </c>
      <c r="Q467" s="178">
        <v>1</v>
      </c>
      <c r="AE467" s="21"/>
      <c r="AF467" s="45"/>
      <c r="AG467" s="65"/>
      <c r="AH467" s="14"/>
      <c r="AI467" s="15"/>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row>
    <row r="468" spans="1:78" ht="15">
      <c r="A468" s="68">
        <v>27</v>
      </c>
      <c r="B468" s="156" t="s">
        <v>438</v>
      </c>
      <c r="C468" s="157"/>
      <c r="D468" s="81"/>
      <c r="E468" s="25">
        <v>1</v>
      </c>
      <c r="F468" s="182"/>
      <c r="Q468" s="178">
        <v>1</v>
      </c>
      <c r="AE468" s="21"/>
      <c r="AF468" s="45"/>
      <c r="AG468" s="65"/>
      <c r="AH468" s="14"/>
      <c r="AI468" s="15"/>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row>
    <row r="469" spans="1:78" ht="15">
      <c r="A469" s="68">
        <v>28</v>
      </c>
      <c r="B469" s="156" t="s">
        <v>439</v>
      </c>
      <c r="C469" s="157">
        <v>1</v>
      </c>
      <c r="D469" s="81"/>
      <c r="E469" s="25">
        <v>1</v>
      </c>
      <c r="F469" s="182"/>
      <c r="Q469" s="178">
        <v>1</v>
      </c>
      <c r="AE469" s="21"/>
      <c r="AF469" s="45"/>
      <c r="AG469" s="65"/>
      <c r="AH469" s="14"/>
      <c r="AI469" s="15"/>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row>
    <row r="470" spans="1:78" ht="15">
      <c r="A470" s="68">
        <v>29</v>
      </c>
      <c r="B470" s="156" t="s">
        <v>188</v>
      </c>
      <c r="C470" s="157"/>
      <c r="D470" s="81"/>
      <c r="E470" s="25">
        <v>1</v>
      </c>
      <c r="F470" s="182"/>
      <c r="AE470" s="21"/>
      <c r="AF470" s="45"/>
      <c r="AG470" s="65"/>
      <c r="AH470" s="14"/>
      <c r="AI470" s="15"/>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row>
    <row r="471" spans="1:78" ht="15">
      <c r="A471" s="68">
        <v>30</v>
      </c>
      <c r="B471" s="156" t="s">
        <v>440</v>
      </c>
      <c r="C471" s="157">
        <v>1</v>
      </c>
      <c r="D471" s="81"/>
      <c r="E471" s="25">
        <v>1</v>
      </c>
      <c r="F471" s="182"/>
      <c r="J471" s="178">
        <v>1</v>
      </c>
      <c r="AE471" s="21"/>
      <c r="AF471" s="45"/>
      <c r="AG471" s="65"/>
      <c r="AH471" s="14"/>
      <c r="AI471" s="15"/>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row>
    <row r="472" spans="1:78" ht="15">
      <c r="A472" s="68">
        <v>31</v>
      </c>
      <c r="B472" s="156" t="s">
        <v>441</v>
      </c>
      <c r="C472" s="157"/>
      <c r="D472" s="81"/>
      <c r="E472" s="25">
        <v>1</v>
      </c>
      <c r="F472" s="182"/>
      <c r="Q472" s="178">
        <v>1</v>
      </c>
      <c r="AE472" s="21"/>
      <c r="AF472" s="45"/>
      <c r="AG472" s="65"/>
      <c r="AH472" s="14"/>
      <c r="AI472" s="15"/>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row>
    <row r="473" spans="1:78" ht="15">
      <c r="A473" s="68">
        <v>32</v>
      </c>
      <c r="B473" s="156" t="s">
        <v>442</v>
      </c>
      <c r="C473" s="157"/>
      <c r="D473" s="81"/>
      <c r="E473" s="25">
        <v>1</v>
      </c>
      <c r="F473" s="182"/>
      <c r="Q473" s="178">
        <v>1</v>
      </c>
      <c r="AE473" s="21"/>
      <c r="AF473" s="45"/>
      <c r="AG473" s="65"/>
      <c r="AH473" s="14"/>
      <c r="AI473" s="15"/>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row>
    <row r="474" spans="1:78" ht="15">
      <c r="A474" s="68">
        <v>33</v>
      </c>
      <c r="B474" s="156" t="s">
        <v>136</v>
      </c>
      <c r="C474" s="157">
        <v>1</v>
      </c>
      <c r="D474" s="81"/>
      <c r="E474" s="25">
        <v>1</v>
      </c>
      <c r="F474" s="182"/>
      <c r="J474" s="178">
        <v>1</v>
      </c>
      <c r="Q474" s="178">
        <v>1</v>
      </c>
      <c r="AE474" s="21"/>
      <c r="AF474" s="45"/>
      <c r="AG474" s="65"/>
      <c r="AH474" s="14"/>
      <c r="AI474" s="15"/>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row>
    <row r="475" spans="1:78" ht="15">
      <c r="A475" s="68">
        <v>34</v>
      </c>
      <c r="B475" s="156" t="s">
        <v>443</v>
      </c>
      <c r="C475" s="157">
        <v>1</v>
      </c>
      <c r="D475" s="81"/>
      <c r="E475" s="25">
        <v>1</v>
      </c>
      <c r="F475" s="182"/>
      <c r="Q475" s="178">
        <v>0.5</v>
      </c>
      <c r="AE475" s="21"/>
      <c r="AF475" s="45"/>
      <c r="AG475" s="65"/>
      <c r="AH475" s="14"/>
      <c r="AI475" s="15"/>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row>
    <row r="476" spans="1:78" ht="15">
      <c r="A476" s="68">
        <v>35</v>
      </c>
      <c r="B476" s="156" t="s">
        <v>444</v>
      </c>
      <c r="C476" s="157"/>
      <c r="D476" s="81"/>
      <c r="E476" s="25">
        <v>1</v>
      </c>
      <c r="F476" s="182"/>
      <c r="Q476" s="178">
        <v>1</v>
      </c>
      <c r="AE476" s="14"/>
      <c r="AF476" s="14"/>
      <c r="AG476" s="65"/>
      <c r="AH476" s="14"/>
      <c r="AI476" s="15"/>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row>
    <row r="477" spans="2:78" ht="15">
      <c r="B477" s="1"/>
      <c r="C477" s="79"/>
      <c r="D477" s="79"/>
      <c r="E477" s="25" t="s">
        <v>21</v>
      </c>
      <c r="F477" s="182"/>
      <c r="AE477" s="14"/>
      <c r="AF477" s="60"/>
      <c r="AG477" s="65"/>
      <c r="AH477" s="14"/>
      <c r="AI477" s="15"/>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row>
    <row r="478" spans="1:78" ht="15">
      <c r="A478" s="39"/>
      <c r="B478" s="1"/>
      <c r="C478" s="46" t="s">
        <v>21</v>
      </c>
      <c r="D478" s="46" t="s">
        <v>21</v>
      </c>
      <c r="E478" s="46" t="s">
        <v>21</v>
      </c>
      <c r="F478" s="188"/>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177"/>
      <c r="AF478" s="60"/>
      <c r="AG478" s="65"/>
      <c r="AH478" s="14"/>
      <c r="AI478" s="15"/>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row>
    <row r="479" spans="1:78" ht="18">
      <c r="A479" s="67"/>
      <c r="B479" s="66" t="s">
        <v>43</v>
      </c>
      <c r="C479" s="71"/>
      <c r="D479" s="137"/>
      <c r="E479" s="25"/>
      <c r="F479" s="182"/>
      <c r="AE479" s="14"/>
      <c r="AF479" s="60"/>
      <c r="AG479" s="65"/>
      <c r="AH479" s="14"/>
      <c r="AI479" s="24"/>
      <c r="AJ479" s="8"/>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row>
    <row r="480" spans="1:78" ht="18">
      <c r="A480" s="43"/>
      <c r="B480" s="92">
        <f>+'RESUM MENSUAL VIDRE'!F20</f>
        <v>21908</v>
      </c>
      <c r="C480" s="93"/>
      <c r="D480" s="136"/>
      <c r="E480" s="25"/>
      <c r="F480" s="182"/>
      <c r="AE480" s="14"/>
      <c r="AF480" s="60"/>
      <c r="AG480" s="65"/>
      <c r="AH480" s="14"/>
      <c r="AI480" s="24"/>
      <c r="AJ480" s="8"/>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row>
    <row r="481" spans="2:78" ht="15">
      <c r="B481" s="12" t="s">
        <v>27</v>
      </c>
      <c r="C481" s="69"/>
      <c r="D481" s="69"/>
      <c r="E481" s="25"/>
      <c r="F481" s="182"/>
      <c r="G481">
        <f aca="true" t="shared" si="25" ref="G481:Y481">G7</f>
        <v>4</v>
      </c>
      <c r="H481">
        <f t="shared" si="25"/>
        <v>5</v>
      </c>
      <c r="I481">
        <f t="shared" si="25"/>
        <v>6</v>
      </c>
      <c r="J481">
        <f t="shared" si="25"/>
        <v>7</v>
      </c>
      <c r="K481">
        <f t="shared" si="25"/>
        <v>8</v>
      </c>
      <c r="L481">
        <f t="shared" si="25"/>
        <v>9</v>
      </c>
      <c r="M481">
        <f t="shared" si="25"/>
        <v>12</v>
      </c>
      <c r="N481">
        <f t="shared" si="25"/>
        <v>13</v>
      </c>
      <c r="O481">
        <f t="shared" si="25"/>
        <v>14</v>
      </c>
      <c r="P481">
        <f t="shared" si="25"/>
        <v>15</v>
      </c>
      <c r="Q481">
        <f t="shared" si="25"/>
        <v>19</v>
      </c>
      <c r="R481">
        <f t="shared" si="25"/>
        <v>22</v>
      </c>
      <c r="S481">
        <f t="shared" si="25"/>
        <v>23</v>
      </c>
      <c r="T481">
        <f t="shared" si="25"/>
        <v>27</v>
      </c>
      <c r="U481">
        <f t="shared" si="25"/>
        <v>28</v>
      </c>
      <c r="V481">
        <f t="shared" si="25"/>
        <v>29</v>
      </c>
      <c r="W481">
        <f t="shared" si="25"/>
        <v>30</v>
      </c>
      <c r="X481">
        <f t="shared" si="25"/>
        <v>0</v>
      </c>
      <c r="Y481">
        <f t="shared" si="25"/>
        <v>0</v>
      </c>
      <c r="Z481">
        <f aca="true" t="shared" si="26" ref="Z481:AE481">Z7</f>
        <v>0</v>
      </c>
      <c r="AA481">
        <f t="shared" si="26"/>
        <v>0</v>
      </c>
      <c r="AB481">
        <f t="shared" si="26"/>
        <v>0</v>
      </c>
      <c r="AC481">
        <f t="shared" si="26"/>
        <v>0</v>
      </c>
      <c r="AD481">
        <f t="shared" si="26"/>
        <v>0</v>
      </c>
      <c r="AE481">
        <f t="shared" si="26"/>
        <v>0</v>
      </c>
      <c r="AF481" s="44"/>
      <c r="AG481" s="65"/>
      <c r="AH481" s="15"/>
      <c r="AI481" s="24"/>
      <c r="AJ481" s="8"/>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row>
    <row r="482" spans="1:78" ht="15">
      <c r="A482" s="68">
        <v>1</v>
      </c>
      <c r="B482" s="156" t="s">
        <v>191</v>
      </c>
      <c r="C482" s="157"/>
      <c r="D482" s="81"/>
      <c r="E482" s="25">
        <v>1</v>
      </c>
      <c r="F482" s="182"/>
      <c r="V482" s="178">
        <v>1</v>
      </c>
      <c r="AE482" s="21"/>
      <c r="AF482" s="45"/>
      <c r="AG482" s="65"/>
      <c r="AH482" s="15"/>
      <c r="AI482" s="24"/>
      <c r="AJ482" s="8"/>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row>
    <row r="483" spans="1:78" ht="15">
      <c r="A483" s="68">
        <v>3</v>
      </c>
      <c r="B483" s="156" t="s">
        <v>561</v>
      </c>
      <c r="C483" s="157">
        <v>1</v>
      </c>
      <c r="D483" s="171" t="s">
        <v>513</v>
      </c>
      <c r="E483" s="25">
        <v>1</v>
      </c>
      <c r="F483" s="182"/>
      <c r="V483" s="178">
        <v>1</v>
      </c>
      <c r="AF483" s="43"/>
      <c r="AG483" s="65"/>
      <c r="AH483" s="15"/>
      <c r="AI483" s="8"/>
      <c r="AJ483" s="8"/>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row>
    <row r="484" spans="1:78" ht="15">
      <c r="A484" s="68">
        <v>4</v>
      </c>
      <c r="B484" s="156" t="s">
        <v>531</v>
      </c>
      <c r="C484" s="157">
        <v>1</v>
      </c>
      <c r="D484" s="171" t="s">
        <v>513</v>
      </c>
      <c r="E484" s="25">
        <v>1</v>
      </c>
      <c r="F484" s="182"/>
      <c r="V484" s="178">
        <v>1</v>
      </c>
      <c r="AF484" s="43"/>
      <c r="AG484" s="65"/>
      <c r="AH484" s="15"/>
      <c r="AI484" s="8"/>
      <c r="AJ484" s="8"/>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row>
    <row r="485" spans="1:78" ht="15">
      <c r="A485" s="68">
        <v>6</v>
      </c>
      <c r="B485" s="156" t="s">
        <v>189</v>
      </c>
      <c r="C485" s="157"/>
      <c r="D485" s="171"/>
      <c r="E485" s="25">
        <v>1</v>
      </c>
      <c r="F485" s="182"/>
      <c r="V485" s="178">
        <v>1</v>
      </c>
      <c r="AF485" s="43"/>
      <c r="AG485" s="65"/>
      <c r="AH485" s="15"/>
      <c r="AI485" s="8"/>
      <c r="AJ485" s="8"/>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row>
    <row r="486" spans="1:78" ht="15">
      <c r="A486" s="68">
        <v>8</v>
      </c>
      <c r="B486" s="156" t="s">
        <v>501</v>
      </c>
      <c r="C486" s="157">
        <v>1</v>
      </c>
      <c r="D486" s="171" t="s">
        <v>513</v>
      </c>
      <c r="E486" s="25">
        <v>1</v>
      </c>
      <c r="F486" s="182"/>
      <c r="V486" s="178">
        <v>1</v>
      </c>
      <c r="AF486" s="43"/>
      <c r="AG486" s="65"/>
      <c r="AH486" s="15"/>
      <c r="AI486" s="8"/>
      <c r="AJ486" s="8"/>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row>
    <row r="487" spans="1:78" ht="15">
      <c r="A487" s="68">
        <v>9</v>
      </c>
      <c r="B487" s="156" t="s">
        <v>502</v>
      </c>
      <c r="C487" s="157">
        <v>1</v>
      </c>
      <c r="D487" s="171" t="s">
        <v>513</v>
      </c>
      <c r="E487" s="25">
        <v>1</v>
      </c>
      <c r="F487" s="182"/>
      <c r="V487" s="178">
        <v>1</v>
      </c>
      <c r="AF487" s="43"/>
      <c r="AG487" s="65"/>
      <c r="AH487" s="15"/>
      <c r="AI487" s="8"/>
      <c r="AJ487" s="8"/>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row>
    <row r="488" spans="1:78" ht="15">
      <c r="A488" s="68">
        <v>10</v>
      </c>
      <c r="B488" s="156" t="s">
        <v>558</v>
      </c>
      <c r="C488" s="157"/>
      <c r="D488" s="171"/>
      <c r="E488" s="25">
        <v>1</v>
      </c>
      <c r="F488" s="182"/>
      <c r="L488" s="178">
        <v>1</v>
      </c>
      <c r="V488" s="178">
        <v>1</v>
      </c>
      <c r="AF488" s="43"/>
      <c r="AG488" s="65"/>
      <c r="AH488" s="15"/>
      <c r="AI488" s="8"/>
      <c r="AJ488" s="8"/>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row>
    <row r="489" spans="1:78" ht="15">
      <c r="A489" s="68">
        <v>13</v>
      </c>
      <c r="B489" s="156" t="s">
        <v>137</v>
      </c>
      <c r="C489" s="157"/>
      <c r="D489" s="171"/>
      <c r="E489" s="25">
        <v>1</v>
      </c>
      <c r="F489" s="182"/>
      <c r="V489" s="178">
        <v>0.5</v>
      </c>
      <c r="AF489" s="43"/>
      <c r="AG489" s="65"/>
      <c r="AH489" s="15"/>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row>
    <row r="490" spans="1:78" ht="15">
      <c r="A490" s="68">
        <v>15</v>
      </c>
      <c r="B490" s="156" t="s">
        <v>503</v>
      </c>
      <c r="C490" s="157">
        <v>1</v>
      </c>
      <c r="D490" s="171" t="s">
        <v>513</v>
      </c>
      <c r="E490" s="25">
        <v>1</v>
      </c>
      <c r="F490" s="182"/>
      <c r="V490" s="178">
        <v>1</v>
      </c>
      <c r="AF490" s="43"/>
      <c r="AG490" s="65"/>
      <c r="AH490" s="14"/>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row>
    <row r="491" spans="1:78" ht="15">
      <c r="A491" s="68">
        <v>16</v>
      </c>
      <c r="B491" s="156" t="s">
        <v>76</v>
      </c>
      <c r="C491" s="157"/>
      <c r="D491" s="171"/>
      <c r="E491" s="25">
        <v>1</v>
      </c>
      <c r="F491" s="182"/>
      <c r="P491" s="178">
        <v>1</v>
      </c>
      <c r="V491" s="178">
        <v>0.5</v>
      </c>
      <c r="AF491" s="43"/>
      <c r="AG491" s="65"/>
      <c r="AH491" s="14"/>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row>
    <row r="492" spans="1:78" ht="15">
      <c r="A492" s="68">
        <v>17</v>
      </c>
      <c r="B492" s="156" t="s">
        <v>504</v>
      </c>
      <c r="C492" s="157"/>
      <c r="D492" s="171" t="s">
        <v>513</v>
      </c>
      <c r="E492" s="25">
        <v>1</v>
      </c>
      <c r="F492" s="182"/>
      <c r="V492" s="178">
        <v>1</v>
      </c>
      <c r="AF492" s="43"/>
      <c r="AG492" s="65"/>
      <c r="AH492" s="14"/>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row>
    <row r="493" spans="1:78" ht="15">
      <c r="A493" s="68">
        <v>18</v>
      </c>
      <c r="B493" s="156" t="s">
        <v>190</v>
      </c>
      <c r="C493" s="157"/>
      <c r="D493" s="171" t="s">
        <v>513</v>
      </c>
      <c r="E493" s="25">
        <v>1</v>
      </c>
      <c r="F493" s="182"/>
      <c r="V493" s="178">
        <v>1</v>
      </c>
      <c r="AF493" s="43"/>
      <c r="AG493" s="65"/>
      <c r="AH493" s="14"/>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row>
    <row r="494" spans="1:78" ht="15">
      <c r="A494" s="68">
        <v>19</v>
      </c>
      <c r="B494" s="156" t="s">
        <v>505</v>
      </c>
      <c r="C494" s="157"/>
      <c r="D494" s="171" t="s">
        <v>513</v>
      </c>
      <c r="E494" s="25">
        <v>1</v>
      </c>
      <c r="F494" s="182"/>
      <c r="V494" s="178">
        <v>1</v>
      </c>
      <c r="AF494" s="43"/>
      <c r="AG494" s="65"/>
      <c r="AH494" s="14"/>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row>
    <row r="495" spans="1:78" ht="15">
      <c r="A495" s="68">
        <v>20</v>
      </c>
      <c r="B495" s="156" t="s">
        <v>506</v>
      </c>
      <c r="C495" s="157"/>
      <c r="D495" s="171" t="s">
        <v>513</v>
      </c>
      <c r="E495" s="25">
        <v>1</v>
      </c>
      <c r="F495" s="182"/>
      <c r="V495" s="178">
        <v>1</v>
      </c>
      <c r="AF495" s="43"/>
      <c r="AG495" s="65"/>
      <c r="AH495" s="14"/>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row>
    <row r="496" spans="1:78" ht="15">
      <c r="A496" s="68">
        <v>22</v>
      </c>
      <c r="B496" s="156" t="s">
        <v>507</v>
      </c>
      <c r="C496" s="157"/>
      <c r="D496" s="171"/>
      <c r="E496" s="25">
        <v>1</v>
      </c>
      <c r="F496" s="182"/>
      <c r="V496" s="178">
        <v>0.5</v>
      </c>
      <c r="AF496" s="43"/>
      <c r="AG496" s="65"/>
      <c r="AH496" s="14"/>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row>
    <row r="497" spans="1:78" ht="15">
      <c r="A497" s="68">
        <v>24</v>
      </c>
      <c r="B497" s="156" t="s">
        <v>0</v>
      </c>
      <c r="C497" s="157"/>
      <c r="D497" s="81"/>
      <c r="E497" s="25">
        <v>1</v>
      </c>
      <c r="F497" s="182"/>
      <c r="AF497" s="43"/>
      <c r="AG497" s="65"/>
      <c r="AH497" s="14"/>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row>
    <row r="498" spans="1:78" ht="15">
      <c r="A498" s="68">
        <v>25</v>
      </c>
      <c r="B498" s="156" t="s">
        <v>209</v>
      </c>
      <c r="C498" s="157"/>
      <c r="D498" s="81" t="s">
        <v>513</v>
      </c>
      <c r="E498" s="25">
        <v>1</v>
      </c>
      <c r="F498" s="182"/>
      <c r="V498" s="178">
        <v>1</v>
      </c>
      <c r="AF498" s="43"/>
      <c r="AG498" s="65"/>
      <c r="AH498" s="14"/>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row>
    <row r="499" spans="1:78" ht="15">
      <c r="A499" s="68">
        <v>27</v>
      </c>
      <c r="B499" s="156" t="s">
        <v>1</v>
      </c>
      <c r="C499" s="157"/>
      <c r="D499" s="81" t="s">
        <v>513</v>
      </c>
      <c r="E499" s="25">
        <v>1</v>
      </c>
      <c r="F499" s="182"/>
      <c r="L499" s="178">
        <v>1</v>
      </c>
      <c r="V499" s="178">
        <v>1</v>
      </c>
      <c r="AF499" s="43"/>
      <c r="AG499" s="65"/>
      <c r="AH499" s="14"/>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row>
    <row r="500" spans="1:78" ht="15">
      <c r="A500" s="68">
        <v>28</v>
      </c>
      <c r="B500" s="156" t="s">
        <v>2</v>
      </c>
      <c r="C500" s="157"/>
      <c r="D500" s="81"/>
      <c r="E500" s="25">
        <v>1</v>
      </c>
      <c r="F500" s="182"/>
      <c r="V500" s="178">
        <v>1</v>
      </c>
      <c r="AF500" s="43"/>
      <c r="AG500" s="65"/>
      <c r="AH500" s="14"/>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row>
    <row r="501" spans="1:78" ht="15">
      <c r="A501" s="68">
        <v>29</v>
      </c>
      <c r="B501" s="156" t="s">
        <v>3</v>
      </c>
      <c r="C501" s="157"/>
      <c r="D501" s="81"/>
      <c r="E501" s="25">
        <v>1</v>
      </c>
      <c r="F501" s="182"/>
      <c r="V501" s="178">
        <v>1</v>
      </c>
      <c r="AF501" s="43"/>
      <c r="AG501" s="65"/>
      <c r="AH501" s="14"/>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row>
    <row r="502" spans="1:78" ht="15">
      <c r="A502" s="68">
        <v>31</v>
      </c>
      <c r="B502" s="156" t="s">
        <v>199</v>
      </c>
      <c r="C502" s="157"/>
      <c r="D502" s="81"/>
      <c r="E502" s="25">
        <v>1</v>
      </c>
      <c r="F502" s="182"/>
      <c r="V502" s="178">
        <v>1</v>
      </c>
      <c r="AE502" s="21"/>
      <c r="AF502" s="45"/>
      <c r="AG502" s="65"/>
      <c r="AH502" s="14"/>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row>
    <row r="503" spans="1:78" ht="15">
      <c r="A503" s="68">
        <v>32</v>
      </c>
      <c r="B503" s="156" t="s">
        <v>4</v>
      </c>
      <c r="C503" s="157"/>
      <c r="D503" s="81" t="s">
        <v>513</v>
      </c>
      <c r="E503" s="25">
        <v>1</v>
      </c>
      <c r="F503" s="182"/>
      <c r="V503" s="178">
        <v>1</v>
      </c>
      <c r="AE503" s="21"/>
      <c r="AF503" s="45"/>
      <c r="AG503" s="65"/>
      <c r="AH503" s="14"/>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row>
    <row r="504" spans="1:78" ht="15">
      <c r="A504" s="68">
        <v>33</v>
      </c>
      <c r="B504" s="156" t="s">
        <v>532</v>
      </c>
      <c r="C504" s="157"/>
      <c r="D504" s="81" t="s">
        <v>513</v>
      </c>
      <c r="E504" s="25">
        <v>1</v>
      </c>
      <c r="F504" s="182"/>
      <c r="L504" s="178">
        <v>1</v>
      </c>
      <c r="V504" s="178">
        <v>1</v>
      </c>
      <c r="AE504" s="21"/>
      <c r="AF504" s="45"/>
      <c r="AG504" s="65"/>
      <c r="AH504" s="14"/>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row>
    <row r="505" spans="1:78" ht="15">
      <c r="A505" s="68">
        <v>34</v>
      </c>
      <c r="B505" s="156" t="s">
        <v>533</v>
      </c>
      <c r="C505" s="157"/>
      <c r="D505" s="81"/>
      <c r="E505" s="25">
        <v>1</v>
      </c>
      <c r="F505" s="182"/>
      <c r="V505" s="178">
        <v>1</v>
      </c>
      <c r="AE505" s="21"/>
      <c r="AF505" s="45"/>
      <c r="AG505" s="65"/>
      <c r="AH505" s="14"/>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row>
    <row r="506" spans="1:78" ht="15">
      <c r="A506" s="68"/>
      <c r="B506" s="156" t="s">
        <v>515</v>
      </c>
      <c r="C506" s="157"/>
      <c r="D506" s="81" t="s">
        <v>513</v>
      </c>
      <c r="E506" s="25">
        <v>1</v>
      </c>
      <c r="F506" s="182"/>
      <c r="L506" s="178">
        <v>1</v>
      </c>
      <c r="V506" s="178">
        <v>1</v>
      </c>
      <c r="AE506" s="21"/>
      <c r="AF506" s="45"/>
      <c r="AG506" s="65"/>
      <c r="AH506" s="14"/>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row>
    <row r="507" spans="1:78" ht="15">
      <c r="A507" s="68"/>
      <c r="B507" s="156" t="s">
        <v>534</v>
      </c>
      <c r="C507" s="157"/>
      <c r="D507" s="81" t="s">
        <v>513</v>
      </c>
      <c r="E507" s="25">
        <v>1</v>
      </c>
      <c r="F507" s="182"/>
      <c r="V507" s="178">
        <v>1</v>
      </c>
      <c r="AE507" s="21"/>
      <c r="AF507" s="45"/>
      <c r="AG507" s="65"/>
      <c r="AH507" s="14"/>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row>
    <row r="508" spans="1:78" ht="15">
      <c r="A508" s="68"/>
      <c r="B508" s="156" t="s">
        <v>516</v>
      </c>
      <c r="C508" s="157"/>
      <c r="D508" s="81" t="s">
        <v>513</v>
      </c>
      <c r="E508" s="25">
        <v>1</v>
      </c>
      <c r="F508" s="182"/>
      <c r="V508" s="178">
        <v>1</v>
      </c>
      <c r="AE508" s="21"/>
      <c r="AF508" s="45"/>
      <c r="AG508" s="65"/>
      <c r="AH508" s="14"/>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row>
    <row r="509" spans="1:78" ht="15">
      <c r="A509" s="68"/>
      <c r="B509" s="156" t="s">
        <v>517</v>
      </c>
      <c r="C509" s="157"/>
      <c r="D509" s="81" t="s">
        <v>513</v>
      </c>
      <c r="E509" s="25">
        <v>1</v>
      </c>
      <c r="F509" s="182"/>
      <c r="V509" s="178">
        <v>0.5</v>
      </c>
      <c r="AE509" s="21"/>
      <c r="AF509" s="45"/>
      <c r="AG509" s="65"/>
      <c r="AH509" s="14"/>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row>
    <row r="510" spans="1:78" ht="15">
      <c r="A510" s="68"/>
      <c r="B510" s="156" t="s">
        <v>518</v>
      </c>
      <c r="C510" s="157"/>
      <c r="D510" s="81" t="s">
        <v>513</v>
      </c>
      <c r="E510" s="25">
        <v>1</v>
      </c>
      <c r="F510" s="182"/>
      <c r="V510" s="178">
        <v>1</v>
      </c>
      <c r="AE510" s="21"/>
      <c r="AF510" s="45"/>
      <c r="AG510" s="65"/>
      <c r="AH510" s="14"/>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row>
    <row r="511" spans="1:78" ht="15">
      <c r="A511" s="68"/>
      <c r="B511" s="156" t="s">
        <v>519</v>
      </c>
      <c r="C511" s="157"/>
      <c r="D511" s="81" t="s">
        <v>513</v>
      </c>
      <c r="E511" s="25">
        <v>1</v>
      </c>
      <c r="F511" s="182"/>
      <c r="V511" s="178">
        <v>1</v>
      </c>
      <c r="AE511" s="21"/>
      <c r="AF511" s="45"/>
      <c r="AG511" s="65"/>
      <c r="AH511" s="14"/>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row>
    <row r="512" spans="1:78" ht="15">
      <c r="A512" s="68"/>
      <c r="B512" s="156" t="s">
        <v>520</v>
      </c>
      <c r="C512" s="157"/>
      <c r="D512" s="81" t="s">
        <v>513</v>
      </c>
      <c r="E512" s="25">
        <v>1</v>
      </c>
      <c r="F512" s="182"/>
      <c r="V512" s="178">
        <v>0.5</v>
      </c>
      <c r="AE512" s="21"/>
      <c r="AF512" s="45"/>
      <c r="AG512" s="65"/>
      <c r="AH512" s="14"/>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row>
    <row r="513" spans="1:78" ht="15">
      <c r="A513" s="68"/>
      <c r="B513" s="156" t="s">
        <v>521</v>
      </c>
      <c r="C513" s="157"/>
      <c r="D513" s="81" t="s">
        <v>513</v>
      </c>
      <c r="E513" s="25">
        <v>1</v>
      </c>
      <c r="F513" s="182"/>
      <c r="V513" s="178">
        <v>1</v>
      </c>
      <c r="AE513" s="21"/>
      <c r="AF513" s="45"/>
      <c r="AG513" s="65"/>
      <c r="AH513" s="14"/>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row>
    <row r="514" spans="1:78" ht="15">
      <c r="A514" s="68"/>
      <c r="B514" s="156" t="s">
        <v>522</v>
      </c>
      <c r="C514" s="157"/>
      <c r="D514" s="81" t="s">
        <v>513</v>
      </c>
      <c r="E514" s="25">
        <v>1</v>
      </c>
      <c r="F514" s="182"/>
      <c r="V514" s="178">
        <v>0.5</v>
      </c>
      <c r="AE514" s="21"/>
      <c r="AF514" s="45"/>
      <c r="AG514" s="65"/>
      <c r="AH514" s="14"/>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row>
    <row r="515" spans="1:78" ht="15">
      <c r="A515" s="68"/>
      <c r="B515" s="156" t="s">
        <v>523</v>
      </c>
      <c r="C515" s="157"/>
      <c r="D515" s="81" t="s">
        <v>513</v>
      </c>
      <c r="E515" s="25">
        <v>1</v>
      </c>
      <c r="F515" s="182"/>
      <c r="V515" s="178">
        <v>1</v>
      </c>
      <c r="AE515" s="21"/>
      <c r="AF515" s="45"/>
      <c r="AG515" s="65"/>
      <c r="AH515" s="14"/>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row>
    <row r="516" spans="1:78" ht="15">
      <c r="A516" s="68"/>
      <c r="B516" s="156" t="s">
        <v>524</v>
      </c>
      <c r="C516" s="157"/>
      <c r="D516" s="81" t="s">
        <v>513</v>
      </c>
      <c r="E516" s="25">
        <v>1</v>
      </c>
      <c r="F516" s="182"/>
      <c r="V516" s="178">
        <v>1</v>
      </c>
      <c r="AE516" s="21"/>
      <c r="AF516" s="45"/>
      <c r="AG516" s="65"/>
      <c r="AH516" s="14"/>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row>
    <row r="517" spans="1:78" ht="15">
      <c r="A517" s="68"/>
      <c r="B517" s="156" t="s">
        <v>559</v>
      </c>
      <c r="C517" s="157"/>
      <c r="D517" s="81" t="s">
        <v>513</v>
      </c>
      <c r="E517" s="25">
        <v>1</v>
      </c>
      <c r="F517" s="182"/>
      <c r="V517" s="178">
        <v>0.5</v>
      </c>
      <c r="AE517" s="21"/>
      <c r="AF517" s="45"/>
      <c r="AG517" s="65"/>
      <c r="AH517" s="14"/>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row>
    <row r="518" spans="1:78" ht="15">
      <c r="A518" s="68">
        <v>23</v>
      </c>
      <c r="B518" s="156" t="s">
        <v>508</v>
      </c>
      <c r="C518" s="157"/>
      <c r="D518" s="81" t="s">
        <v>513</v>
      </c>
      <c r="E518" s="25">
        <v>1</v>
      </c>
      <c r="F518" s="182"/>
      <c r="V518" s="178">
        <v>1</v>
      </c>
      <c r="AF518" s="43"/>
      <c r="AG518" s="65"/>
      <c r="AH518" s="14"/>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row>
    <row r="519" spans="1:78" ht="15">
      <c r="A519" s="68"/>
      <c r="B519" s="156" t="s">
        <v>560</v>
      </c>
      <c r="C519" s="157"/>
      <c r="D519" s="81" t="s">
        <v>513</v>
      </c>
      <c r="E519" s="25">
        <v>1</v>
      </c>
      <c r="F519" s="182"/>
      <c r="L519" s="178">
        <v>1</v>
      </c>
      <c r="V519" s="178">
        <v>1</v>
      </c>
      <c r="AE519" s="21"/>
      <c r="AF519" s="45"/>
      <c r="AG519" s="65"/>
      <c r="AH519" s="14"/>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row>
    <row r="520" spans="1:78" ht="15">
      <c r="A520" s="68">
        <v>30</v>
      </c>
      <c r="B520" s="162" t="s">
        <v>562</v>
      </c>
      <c r="C520" s="157"/>
      <c r="D520" s="81" t="s">
        <v>513</v>
      </c>
      <c r="E520" s="25">
        <v>1</v>
      </c>
      <c r="F520" s="182"/>
      <c r="V520" s="178">
        <v>0.5</v>
      </c>
      <c r="AE520" s="21"/>
      <c r="AF520" s="45"/>
      <c r="AG520" s="65"/>
      <c r="AH520" s="14"/>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row>
    <row r="521" spans="1:78" ht="15">
      <c r="A521" s="68">
        <v>30</v>
      </c>
      <c r="B521" s="162" t="s">
        <v>563</v>
      </c>
      <c r="C521" s="157"/>
      <c r="D521" s="81" t="s">
        <v>513</v>
      </c>
      <c r="E521" s="25">
        <v>1</v>
      </c>
      <c r="F521" s="182"/>
      <c r="L521" s="178">
        <v>1</v>
      </c>
      <c r="V521" s="178">
        <v>1</v>
      </c>
      <c r="AE521" s="21"/>
      <c r="AF521" s="45"/>
      <c r="AG521" s="65"/>
      <c r="AH521" s="14"/>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row>
    <row r="522" spans="1:78" ht="15">
      <c r="A522" s="68"/>
      <c r="B522" s="162" t="s">
        <v>599</v>
      </c>
      <c r="C522" s="157"/>
      <c r="D522" s="81" t="s">
        <v>513</v>
      </c>
      <c r="E522" s="25">
        <v>1</v>
      </c>
      <c r="F522" s="182"/>
      <c r="V522" s="178">
        <v>1</v>
      </c>
      <c r="AE522" s="21"/>
      <c r="AF522" s="45"/>
      <c r="AG522" s="65"/>
      <c r="AH522" s="14"/>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row>
    <row r="523" spans="1:78" ht="15">
      <c r="A523" s="68">
        <v>30</v>
      </c>
      <c r="B523" s="162" t="s">
        <v>600</v>
      </c>
      <c r="C523" s="157"/>
      <c r="D523" s="81" t="s">
        <v>513</v>
      </c>
      <c r="E523" s="25">
        <v>1</v>
      </c>
      <c r="F523" s="182"/>
      <c r="V523" s="178">
        <v>1</v>
      </c>
      <c r="AE523" s="21"/>
      <c r="AF523" s="45"/>
      <c r="AG523" s="65"/>
      <c r="AH523" s="14"/>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row>
    <row r="524" spans="1:78" ht="15">
      <c r="A524" s="21"/>
      <c r="B524" s="156"/>
      <c r="C524" s="157"/>
      <c r="D524" s="81"/>
      <c r="E524" s="25"/>
      <c r="F524" s="182"/>
      <c r="AE524" s="21"/>
      <c r="AF524" s="45"/>
      <c r="AG524" s="65"/>
      <c r="AH524" s="14"/>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row>
    <row r="525" spans="1:78" ht="15">
      <c r="A525" s="39"/>
      <c r="B525" s="22"/>
      <c r="C525" s="89"/>
      <c r="D525" s="89"/>
      <c r="E525" s="46"/>
      <c r="F525" s="188"/>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177"/>
      <c r="AF525" s="60"/>
      <c r="AG525" s="65"/>
      <c r="AH525" s="14"/>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row>
    <row r="526" spans="1:78" ht="18">
      <c r="A526" s="67"/>
      <c r="B526" s="66" t="s">
        <v>38</v>
      </c>
      <c r="C526" s="66"/>
      <c r="D526" s="137"/>
      <c r="E526" s="25" t="s">
        <v>21</v>
      </c>
      <c r="F526" s="182"/>
      <c r="AE526" s="14"/>
      <c r="AF526" s="60"/>
      <c r="AG526" s="65"/>
      <c r="AH526" s="14"/>
      <c r="AI526" s="8"/>
      <c r="AJ526" s="8"/>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row>
    <row r="527" spans="1:78" ht="18">
      <c r="A527" s="43"/>
      <c r="B527" s="92">
        <f>+'RESUM MENSUAL VIDRE'!F21</f>
        <v>7644</v>
      </c>
      <c r="C527" s="93"/>
      <c r="D527" s="136"/>
      <c r="E527" s="25"/>
      <c r="F527" s="182"/>
      <c r="AE527" s="14"/>
      <c r="AF527" s="60"/>
      <c r="AG527" s="65"/>
      <c r="AH527" s="14"/>
      <c r="AI527" s="8"/>
      <c r="AJ527" s="8"/>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row>
    <row r="528" spans="2:78" ht="15">
      <c r="B528" s="12" t="s">
        <v>27</v>
      </c>
      <c r="C528" s="69"/>
      <c r="D528" s="69"/>
      <c r="E528" s="25" t="s">
        <v>21</v>
      </c>
      <c r="F528" s="182"/>
      <c r="G528">
        <f aca="true" t="shared" si="27" ref="G528:Y528">G7</f>
        <v>4</v>
      </c>
      <c r="H528">
        <f t="shared" si="27"/>
        <v>5</v>
      </c>
      <c r="I528">
        <f t="shared" si="27"/>
        <v>6</v>
      </c>
      <c r="J528">
        <f t="shared" si="27"/>
        <v>7</v>
      </c>
      <c r="K528">
        <f t="shared" si="27"/>
        <v>8</v>
      </c>
      <c r="L528">
        <f t="shared" si="27"/>
        <v>9</v>
      </c>
      <c r="M528">
        <f t="shared" si="27"/>
        <v>12</v>
      </c>
      <c r="N528">
        <f t="shared" si="27"/>
        <v>13</v>
      </c>
      <c r="O528">
        <f t="shared" si="27"/>
        <v>14</v>
      </c>
      <c r="P528">
        <f t="shared" si="27"/>
        <v>15</v>
      </c>
      <c r="Q528">
        <f t="shared" si="27"/>
        <v>19</v>
      </c>
      <c r="R528">
        <f t="shared" si="27"/>
        <v>22</v>
      </c>
      <c r="S528">
        <f t="shared" si="27"/>
        <v>23</v>
      </c>
      <c r="T528">
        <f t="shared" si="27"/>
        <v>27</v>
      </c>
      <c r="U528">
        <f t="shared" si="27"/>
        <v>28</v>
      </c>
      <c r="V528">
        <f t="shared" si="27"/>
        <v>29</v>
      </c>
      <c r="W528">
        <f t="shared" si="27"/>
        <v>30</v>
      </c>
      <c r="X528">
        <f t="shared" si="27"/>
        <v>0</v>
      </c>
      <c r="Y528">
        <f t="shared" si="27"/>
        <v>0</v>
      </c>
      <c r="Z528">
        <f aca="true" t="shared" si="28" ref="Z528:AE528">Z7</f>
        <v>0</v>
      </c>
      <c r="AA528">
        <f t="shared" si="28"/>
        <v>0</v>
      </c>
      <c r="AB528">
        <f t="shared" si="28"/>
        <v>0</v>
      </c>
      <c r="AC528">
        <f t="shared" si="28"/>
        <v>0</v>
      </c>
      <c r="AD528">
        <f t="shared" si="28"/>
        <v>0</v>
      </c>
      <c r="AE528">
        <f t="shared" si="28"/>
        <v>0</v>
      </c>
      <c r="AF528" s="44"/>
      <c r="AG528" s="65"/>
      <c r="AH528" s="15"/>
      <c r="AI528" s="24"/>
      <c r="AJ528" s="24"/>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row>
    <row r="529" spans="1:78" ht="15">
      <c r="A529" s="68">
        <v>1</v>
      </c>
      <c r="B529" s="156" t="s">
        <v>445</v>
      </c>
      <c r="C529" s="157">
        <v>1</v>
      </c>
      <c r="D529" s="81"/>
      <c r="E529" s="25">
        <v>1</v>
      </c>
      <c r="F529" s="182"/>
      <c r="R529" s="178">
        <v>1</v>
      </c>
      <c r="AG529" s="65"/>
      <c r="AI529"/>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row>
    <row r="530" spans="1:78" ht="15">
      <c r="A530" s="68">
        <v>2</v>
      </c>
      <c r="B530" s="156" t="s">
        <v>535</v>
      </c>
      <c r="C530" s="157">
        <v>1</v>
      </c>
      <c r="D530" s="81"/>
      <c r="E530" s="25">
        <v>1</v>
      </c>
      <c r="F530" s="182"/>
      <c r="R530" s="178">
        <v>1</v>
      </c>
      <c r="AG530" s="65"/>
      <c r="AI530"/>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row>
    <row r="531" spans="1:78" ht="15">
      <c r="A531" s="68">
        <v>3</v>
      </c>
      <c r="B531" s="156" t="s">
        <v>536</v>
      </c>
      <c r="C531" s="157"/>
      <c r="D531" s="81"/>
      <c r="E531" s="25">
        <v>1</v>
      </c>
      <c r="F531" s="182"/>
      <c r="R531" s="178">
        <v>1</v>
      </c>
      <c r="AG531" s="65"/>
      <c r="AI53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row>
    <row r="532" spans="1:78" ht="15">
      <c r="A532" s="68">
        <v>4</v>
      </c>
      <c r="B532" s="156" t="s">
        <v>446</v>
      </c>
      <c r="C532" s="157"/>
      <c r="D532" s="81"/>
      <c r="E532" s="25">
        <v>1</v>
      </c>
      <c r="F532" s="182"/>
      <c r="R532" s="178">
        <v>1</v>
      </c>
      <c r="AG532" s="65"/>
      <c r="AI532"/>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row>
    <row r="533" spans="1:78" ht="15">
      <c r="A533" s="68">
        <v>5</v>
      </c>
      <c r="B533" s="156" t="s">
        <v>447</v>
      </c>
      <c r="C533" s="157">
        <v>1</v>
      </c>
      <c r="D533" s="81"/>
      <c r="E533" s="25">
        <v>1</v>
      </c>
      <c r="F533" s="182"/>
      <c r="R533" s="178">
        <v>1</v>
      </c>
      <c r="AG533" s="65"/>
      <c r="AI533"/>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row>
    <row r="534" spans="1:78" ht="15">
      <c r="A534" s="68">
        <v>6</v>
      </c>
      <c r="B534" s="156" t="s">
        <v>448</v>
      </c>
      <c r="C534" s="157"/>
      <c r="D534" s="81"/>
      <c r="E534" s="25">
        <v>1</v>
      </c>
      <c r="F534" s="182"/>
      <c r="R534" s="178">
        <v>1</v>
      </c>
      <c r="AG534" s="65"/>
      <c r="AI534"/>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row>
    <row r="535" spans="1:78" ht="15">
      <c r="A535" s="68">
        <v>7</v>
      </c>
      <c r="B535" s="156" t="s">
        <v>453</v>
      </c>
      <c r="C535" s="157"/>
      <c r="D535" s="81"/>
      <c r="E535" s="25">
        <v>1</v>
      </c>
      <c r="F535" s="182"/>
      <c r="R535" s="178">
        <v>1</v>
      </c>
      <c r="AG535" s="65"/>
      <c r="AI535"/>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row>
    <row r="536" spans="1:78" ht="15">
      <c r="A536" s="68">
        <v>8</v>
      </c>
      <c r="B536" s="156" t="s">
        <v>537</v>
      </c>
      <c r="C536" s="157"/>
      <c r="D536" s="81"/>
      <c r="E536" s="25">
        <v>1</v>
      </c>
      <c r="F536" s="182"/>
      <c r="R536" s="178">
        <v>1</v>
      </c>
      <c r="AG536" s="65"/>
      <c r="AI536"/>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row>
    <row r="537" spans="1:78" ht="15">
      <c r="A537" s="68">
        <v>9</v>
      </c>
      <c r="B537" s="156" t="s">
        <v>449</v>
      </c>
      <c r="C537" s="157"/>
      <c r="D537" s="81"/>
      <c r="E537" s="25">
        <v>1</v>
      </c>
      <c r="F537" s="182"/>
      <c r="R537" s="178">
        <v>1</v>
      </c>
      <c r="AG537" s="65"/>
      <c r="AI537"/>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row>
    <row r="538" spans="1:78" ht="15">
      <c r="A538" s="68">
        <v>10</v>
      </c>
      <c r="B538" s="156" t="s">
        <v>95</v>
      </c>
      <c r="C538" s="157"/>
      <c r="D538" s="81"/>
      <c r="E538" s="25">
        <v>1</v>
      </c>
      <c r="F538" s="182"/>
      <c r="R538" s="178">
        <v>0.5</v>
      </c>
      <c r="AG538" s="65"/>
      <c r="AI538"/>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row>
    <row r="539" spans="1:78" ht="15">
      <c r="A539" s="68">
        <v>11</v>
      </c>
      <c r="B539" s="156" t="s">
        <v>450</v>
      </c>
      <c r="C539" s="157"/>
      <c r="D539" s="81"/>
      <c r="E539" s="25">
        <v>1</v>
      </c>
      <c r="F539" s="182"/>
      <c r="R539" s="178">
        <v>1</v>
      </c>
      <c r="AG539" s="65"/>
      <c r="AI539"/>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row>
    <row r="540" spans="1:78" ht="15">
      <c r="A540" s="68">
        <v>12</v>
      </c>
      <c r="B540" s="156" t="s">
        <v>71</v>
      </c>
      <c r="C540" s="157">
        <v>1</v>
      </c>
      <c r="D540" s="81"/>
      <c r="E540" s="25">
        <v>1</v>
      </c>
      <c r="F540" s="182"/>
      <c r="R540" s="178">
        <v>1</v>
      </c>
      <c r="AG540" s="65"/>
      <c r="AI540"/>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row>
    <row r="541" spans="1:78" ht="15">
      <c r="A541" s="68">
        <v>13</v>
      </c>
      <c r="B541" s="156" t="s">
        <v>451</v>
      </c>
      <c r="C541" s="157">
        <v>1</v>
      </c>
      <c r="D541" s="81"/>
      <c r="E541" s="25">
        <v>1</v>
      </c>
      <c r="F541" s="182"/>
      <c r="R541" s="178">
        <v>1</v>
      </c>
      <c r="AG541" s="65"/>
      <c r="AI54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row>
    <row r="542" spans="1:78" ht="15">
      <c r="A542" s="68">
        <v>14</v>
      </c>
      <c r="B542" s="156" t="s">
        <v>452</v>
      </c>
      <c r="C542" s="157"/>
      <c r="D542" s="81"/>
      <c r="E542" s="25">
        <v>1</v>
      </c>
      <c r="F542" s="182"/>
      <c r="R542" s="178">
        <v>1</v>
      </c>
      <c r="AG542" s="65"/>
      <c r="AI542"/>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row>
    <row r="543" spans="1:78" ht="15">
      <c r="A543" s="68"/>
      <c r="B543" s="156" t="s">
        <v>610</v>
      </c>
      <c r="C543" s="157"/>
      <c r="D543" s="81"/>
      <c r="E543" s="25">
        <v>1</v>
      </c>
      <c r="F543" s="182">
        <v>3</v>
      </c>
      <c r="R543" s="178">
        <v>0.5</v>
      </c>
      <c r="AG543" s="65"/>
      <c r="AI543"/>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row>
    <row r="544" spans="1:78" ht="15">
      <c r="A544" s="68"/>
      <c r="B544" s="156" t="s">
        <v>611</v>
      </c>
      <c r="C544" s="157"/>
      <c r="D544" s="81"/>
      <c r="E544" s="25">
        <v>1</v>
      </c>
      <c r="F544" s="182">
        <v>3</v>
      </c>
      <c r="R544" s="178">
        <v>1</v>
      </c>
      <c r="AG544" s="65"/>
      <c r="AI544"/>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row>
    <row r="545" spans="2:78" ht="15">
      <c r="B545" s="1"/>
      <c r="E545" s="14"/>
      <c r="F545" s="191"/>
      <c r="AG545" s="65"/>
      <c r="AI545"/>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row>
    <row r="546" spans="1:78" ht="15">
      <c r="A546" s="39"/>
      <c r="B546" s="22"/>
      <c r="C546" s="89"/>
      <c r="D546" s="89"/>
      <c r="E546" s="46" t="s">
        <v>21</v>
      </c>
      <c r="F546" s="188"/>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G546" s="65"/>
      <c r="AI546"/>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row>
    <row r="547" spans="1:78" ht="18">
      <c r="A547" s="67"/>
      <c r="B547" s="66" t="s">
        <v>39</v>
      </c>
      <c r="C547" s="71"/>
      <c r="D547" s="137"/>
      <c r="E547" s="25" t="s">
        <v>21</v>
      </c>
      <c r="F547" s="182"/>
      <c r="R547" s="45"/>
      <c r="AG547" s="65"/>
      <c r="AI547"/>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row>
    <row r="548" spans="1:78" ht="18">
      <c r="A548" s="43"/>
      <c r="B548" s="92">
        <f>+'RESUM MENSUAL VIDRE'!F22</f>
        <v>6620</v>
      </c>
      <c r="C548" s="93"/>
      <c r="D548" s="136"/>
      <c r="E548" s="25"/>
      <c r="F548" s="182"/>
      <c r="AE548" s="14"/>
      <c r="AF548" s="60"/>
      <c r="AG548" s="65"/>
      <c r="AH548" s="14"/>
      <c r="AI548" s="8"/>
      <c r="AJ548" s="8"/>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row>
    <row r="549" spans="2:78" ht="15">
      <c r="B549" s="12" t="s">
        <v>27</v>
      </c>
      <c r="C549" s="69"/>
      <c r="D549" s="69"/>
      <c r="E549" s="25" t="s">
        <v>21</v>
      </c>
      <c r="F549" s="182"/>
      <c r="G549">
        <f aca="true" t="shared" si="29" ref="G549:Y549">G7</f>
        <v>4</v>
      </c>
      <c r="H549">
        <f t="shared" si="29"/>
        <v>5</v>
      </c>
      <c r="I549">
        <f t="shared" si="29"/>
        <v>6</v>
      </c>
      <c r="J549">
        <f t="shared" si="29"/>
        <v>7</v>
      </c>
      <c r="K549">
        <f t="shared" si="29"/>
        <v>8</v>
      </c>
      <c r="L549">
        <f t="shared" si="29"/>
        <v>9</v>
      </c>
      <c r="M549">
        <f t="shared" si="29"/>
        <v>12</v>
      </c>
      <c r="N549">
        <f t="shared" si="29"/>
        <v>13</v>
      </c>
      <c r="O549">
        <f t="shared" si="29"/>
        <v>14</v>
      </c>
      <c r="P549">
        <f t="shared" si="29"/>
        <v>15</v>
      </c>
      <c r="Q549">
        <f t="shared" si="29"/>
        <v>19</v>
      </c>
      <c r="R549">
        <f t="shared" si="29"/>
        <v>22</v>
      </c>
      <c r="S549">
        <f t="shared" si="29"/>
        <v>23</v>
      </c>
      <c r="T549">
        <f t="shared" si="29"/>
        <v>27</v>
      </c>
      <c r="U549">
        <f t="shared" si="29"/>
        <v>28</v>
      </c>
      <c r="V549">
        <f t="shared" si="29"/>
        <v>29</v>
      </c>
      <c r="W549">
        <f t="shared" si="29"/>
        <v>30</v>
      </c>
      <c r="X549">
        <f t="shared" si="29"/>
        <v>0</v>
      </c>
      <c r="Y549">
        <f t="shared" si="29"/>
        <v>0</v>
      </c>
      <c r="Z549">
        <f aca="true" t="shared" si="30" ref="Z549:AE549">Z7</f>
        <v>0</v>
      </c>
      <c r="AA549">
        <f t="shared" si="30"/>
        <v>0</v>
      </c>
      <c r="AB549">
        <f t="shared" si="30"/>
        <v>0</v>
      </c>
      <c r="AC549">
        <f t="shared" si="30"/>
        <v>0</v>
      </c>
      <c r="AD549">
        <f t="shared" si="30"/>
        <v>0</v>
      </c>
      <c r="AE549">
        <f t="shared" si="30"/>
        <v>0</v>
      </c>
      <c r="AF549" s="44"/>
      <c r="AG549" s="65"/>
      <c r="AH549" s="15"/>
      <c r="AI549"/>
      <c r="AK549" s="1"/>
      <c r="AL549" s="1"/>
      <c r="AM549" s="13" t="s">
        <v>21</v>
      </c>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row>
    <row r="550" spans="1:78" ht="15">
      <c r="A550" s="68">
        <v>1</v>
      </c>
      <c r="B550" s="156" t="s">
        <v>454</v>
      </c>
      <c r="C550" s="157"/>
      <c r="D550" s="81"/>
      <c r="E550" s="25">
        <v>1</v>
      </c>
      <c r="F550" s="182"/>
      <c r="U550" s="178">
        <v>1</v>
      </c>
      <c r="AE550" s="21"/>
      <c r="AF550" s="45"/>
      <c r="AG550" s="65"/>
      <c r="AH550" s="21"/>
      <c r="AI550"/>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row>
    <row r="551" spans="1:78" ht="15">
      <c r="A551" s="68">
        <v>2</v>
      </c>
      <c r="B551" s="156" t="s">
        <v>74</v>
      </c>
      <c r="C551" s="157"/>
      <c r="D551" s="81"/>
      <c r="E551" s="25">
        <v>1</v>
      </c>
      <c r="F551" s="182"/>
      <c r="U551" s="178">
        <v>1</v>
      </c>
      <c r="AE551" s="21"/>
      <c r="AF551" s="45"/>
      <c r="AG551" s="65"/>
      <c r="AH551" s="21"/>
      <c r="AI55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row>
    <row r="552" spans="1:78" ht="15">
      <c r="A552" s="68">
        <v>3</v>
      </c>
      <c r="B552" s="156" t="s">
        <v>538</v>
      </c>
      <c r="C552" s="157"/>
      <c r="D552" s="81"/>
      <c r="E552" s="25">
        <v>1</v>
      </c>
      <c r="F552" s="182"/>
      <c r="U552" s="178">
        <v>1</v>
      </c>
      <c r="AE552" s="21"/>
      <c r="AF552" s="45"/>
      <c r="AG552" s="65"/>
      <c r="AH552" s="21"/>
      <c r="AI552"/>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row>
    <row r="553" spans="1:78" ht="15">
      <c r="A553" s="68">
        <v>4</v>
      </c>
      <c r="B553" s="156" t="s">
        <v>126</v>
      </c>
      <c r="C553" s="157"/>
      <c r="D553" s="81"/>
      <c r="E553" s="25">
        <v>1</v>
      </c>
      <c r="F553" s="182"/>
      <c r="U553" s="178">
        <v>1</v>
      </c>
      <c r="AE553" s="21"/>
      <c r="AF553" s="45"/>
      <c r="AG553" s="65"/>
      <c r="AH553" s="21"/>
      <c r="AI553"/>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row>
    <row r="554" spans="1:78" ht="15">
      <c r="A554" s="68">
        <v>5</v>
      </c>
      <c r="B554" s="156" t="s">
        <v>455</v>
      </c>
      <c r="C554" s="157"/>
      <c r="D554" s="81"/>
      <c r="E554" s="25">
        <v>1</v>
      </c>
      <c r="F554" s="182"/>
      <c r="U554" s="178">
        <v>1</v>
      </c>
      <c r="AE554" s="21"/>
      <c r="AF554" s="45"/>
      <c r="AG554" s="65"/>
      <c r="AH554" s="21"/>
      <c r="AI554"/>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row>
    <row r="555" spans="1:78" ht="15">
      <c r="A555" s="68">
        <v>6</v>
      </c>
      <c r="B555" s="156" t="s">
        <v>456</v>
      </c>
      <c r="C555" s="157"/>
      <c r="D555" s="81"/>
      <c r="E555" s="25">
        <v>1</v>
      </c>
      <c r="F555" s="182"/>
      <c r="U555" s="178">
        <v>1</v>
      </c>
      <c r="AE555" s="21"/>
      <c r="AF555" s="45"/>
      <c r="AG555" s="65"/>
      <c r="AH555" s="21"/>
      <c r="AI555"/>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row>
    <row r="556" spans="1:78" ht="15">
      <c r="A556" s="68">
        <v>7</v>
      </c>
      <c r="B556" s="156" t="s">
        <v>457</v>
      </c>
      <c r="C556" s="157"/>
      <c r="D556" s="81"/>
      <c r="E556" s="25">
        <v>1</v>
      </c>
      <c r="F556" s="182"/>
      <c r="U556" s="178">
        <v>1</v>
      </c>
      <c r="AE556" s="21"/>
      <c r="AF556" s="45"/>
      <c r="AG556" s="65"/>
      <c r="AH556" s="21"/>
      <c r="AI556"/>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row>
    <row r="557" spans="1:78" ht="15">
      <c r="A557" s="68">
        <v>8</v>
      </c>
      <c r="B557" s="156" t="s">
        <v>458</v>
      </c>
      <c r="C557" s="157"/>
      <c r="D557" s="81"/>
      <c r="E557" s="25">
        <v>1</v>
      </c>
      <c r="F557" s="182"/>
      <c r="U557" s="178">
        <v>1</v>
      </c>
      <c r="AE557" s="21"/>
      <c r="AF557" s="45"/>
      <c r="AG557" s="65"/>
      <c r="AH557" s="21"/>
      <c r="AI557"/>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row>
    <row r="558" spans="1:78" ht="15">
      <c r="A558" s="68">
        <v>9</v>
      </c>
      <c r="B558" s="156" t="s">
        <v>458</v>
      </c>
      <c r="C558" s="157"/>
      <c r="D558" s="81"/>
      <c r="E558" s="25">
        <v>1</v>
      </c>
      <c r="F558" s="182"/>
      <c r="U558" s="178">
        <v>1</v>
      </c>
      <c r="AE558" s="21"/>
      <c r="AF558" s="45"/>
      <c r="AG558" s="65"/>
      <c r="AH558" s="21"/>
      <c r="AI558"/>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row>
    <row r="559" spans="1:78" ht="15">
      <c r="A559" s="68">
        <v>10</v>
      </c>
      <c r="B559" s="156" t="s">
        <v>133</v>
      </c>
      <c r="C559" s="157"/>
      <c r="D559" s="81"/>
      <c r="E559" s="25">
        <v>1</v>
      </c>
      <c r="F559" s="182"/>
      <c r="U559" s="178">
        <v>1</v>
      </c>
      <c r="AE559" s="21"/>
      <c r="AF559" s="45"/>
      <c r="AG559" s="65"/>
      <c r="AH559" s="21"/>
      <c r="AI559"/>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row>
    <row r="560" spans="1:78" ht="15">
      <c r="A560" s="68">
        <v>11</v>
      </c>
      <c r="B560" s="156" t="s">
        <v>75</v>
      </c>
      <c r="C560" s="157"/>
      <c r="D560" s="81"/>
      <c r="E560" s="25">
        <v>1</v>
      </c>
      <c r="F560" s="182"/>
      <c r="U560" s="178">
        <v>1</v>
      </c>
      <c r="AE560" s="21"/>
      <c r="AF560" s="45"/>
      <c r="AG560" s="65"/>
      <c r="AH560" s="21"/>
      <c r="AI560"/>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row>
    <row r="561" spans="1:78" ht="15">
      <c r="A561" s="68">
        <v>12</v>
      </c>
      <c r="B561" s="156" t="s">
        <v>459</v>
      </c>
      <c r="C561" s="157"/>
      <c r="D561" s="81"/>
      <c r="E561" s="25">
        <v>1</v>
      </c>
      <c r="F561" s="182"/>
      <c r="U561" s="178">
        <v>1</v>
      </c>
      <c r="AE561" s="21"/>
      <c r="AF561" s="45"/>
      <c r="AG561" s="65"/>
      <c r="AH561" s="21"/>
      <c r="AI56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row>
    <row r="562" spans="1:78" ht="15">
      <c r="A562" s="68">
        <v>13</v>
      </c>
      <c r="B562" s="156" t="s">
        <v>196</v>
      </c>
      <c r="C562" s="157"/>
      <c r="D562" s="81"/>
      <c r="E562" s="25">
        <v>1</v>
      </c>
      <c r="F562" s="182"/>
      <c r="U562" s="178">
        <v>1</v>
      </c>
      <c r="AE562" s="21"/>
      <c r="AF562" s="45"/>
      <c r="AG562" s="65"/>
      <c r="AH562" s="2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row>
    <row r="563" spans="2:78" ht="15">
      <c r="B563" s="156"/>
      <c r="C563" s="157"/>
      <c r="D563" s="81"/>
      <c r="E563" s="25"/>
      <c r="F563" s="182"/>
      <c r="AE563" s="14"/>
      <c r="AF563" s="60"/>
      <c r="AG563" s="65"/>
      <c r="AH563" s="14"/>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row>
    <row r="564" spans="1:78" ht="15" customHeight="1">
      <c r="A564" s="39"/>
      <c r="B564" s="1"/>
      <c r="D564" s="46"/>
      <c r="E564" s="46"/>
      <c r="F564" s="188"/>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177"/>
      <c r="AF564" s="60"/>
      <c r="AG564" s="65"/>
      <c r="AH564" s="14"/>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row>
    <row r="565" spans="1:78" ht="18">
      <c r="A565" s="67"/>
      <c r="B565" s="66" t="s">
        <v>40</v>
      </c>
      <c r="C565" s="66"/>
      <c r="D565" s="137"/>
      <c r="E565" s="25"/>
      <c r="F565" s="182"/>
      <c r="AE565" s="14"/>
      <c r="AF565" s="60"/>
      <c r="AG565" s="65"/>
      <c r="AH565" s="14"/>
      <c r="AI565" s="8"/>
      <c r="AJ565" s="8"/>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row>
    <row r="566" spans="1:78" ht="18">
      <c r="A566" s="43"/>
      <c r="B566" s="92">
        <f>+'RESUM MENSUAL VIDRE'!F23</f>
        <v>10960</v>
      </c>
      <c r="C566" s="93"/>
      <c r="D566" s="136"/>
      <c r="E566" s="96"/>
      <c r="F566" s="189"/>
      <c r="AE566" s="14"/>
      <c r="AF566" s="60"/>
      <c r="AG566" s="65"/>
      <c r="AH566" s="14"/>
      <c r="AI566" s="8"/>
      <c r="AJ566" s="8"/>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row>
    <row r="567" spans="2:78" ht="15">
      <c r="B567" s="12" t="s">
        <v>27</v>
      </c>
      <c r="C567" s="69"/>
      <c r="D567" s="69"/>
      <c r="E567" s="25"/>
      <c r="F567" s="182"/>
      <c r="G567">
        <f aca="true" t="shared" si="31" ref="G567:Y567">G7</f>
        <v>4</v>
      </c>
      <c r="H567">
        <f t="shared" si="31"/>
        <v>5</v>
      </c>
      <c r="I567">
        <f t="shared" si="31"/>
        <v>6</v>
      </c>
      <c r="J567">
        <f t="shared" si="31"/>
        <v>7</v>
      </c>
      <c r="K567">
        <f t="shared" si="31"/>
        <v>8</v>
      </c>
      <c r="L567">
        <f t="shared" si="31"/>
        <v>9</v>
      </c>
      <c r="M567">
        <f t="shared" si="31"/>
        <v>12</v>
      </c>
      <c r="N567">
        <f t="shared" si="31"/>
        <v>13</v>
      </c>
      <c r="O567">
        <f t="shared" si="31"/>
        <v>14</v>
      </c>
      <c r="P567">
        <f t="shared" si="31"/>
        <v>15</v>
      </c>
      <c r="Q567">
        <f t="shared" si="31"/>
        <v>19</v>
      </c>
      <c r="R567">
        <f t="shared" si="31"/>
        <v>22</v>
      </c>
      <c r="S567">
        <f t="shared" si="31"/>
        <v>23</v>
      </c>
      <c r="T567">
        <f t="shared" si="31"/>
        <v>27</v>
      </c>
      <c r="U567">
        <f t="shared" si="31"/>
        <v>28</v>
      </c>
      <c r="V567">
        <f t="shared" si="31"/>
        <v>29</v>
      </c>
      <c r="W567">
        <f t="shared" si="31"/>
        <v>30</v>
      </c>
      <c r="X567">
        <f t="shared" si="31"/>
        <v>0</v>
      </c>
      <c r="Y567">
        <f t="shared" si="31"/>
        <v>0</v>
      </c>
      <c r="Z567">
        <f aca="true" t="shared" si="32" ref="Z567:AE567">Z7</f>
        <v>0</v>
      </c>
      <c r="AA567">
        <f t="shared" si="32"/>
        <v>0</v>
      </c>
      <c r="AB567">
        <f t="shared" si="32"/>
        <v>0</v>
      </c>
      <c r="AC567">
        <f t="shared" si="32"/>
        <v>0</v>
      </c>
      <c r="AD567">
        <f t="shared" si="32"/>
        <v>0</v>
      </c>
      <c r="AE567">
        <f t="shared" si="32"/>
        <v>0</v>
      </c>
      <c r="AF567" s="44"/>
      <c r="AG567" s="65"/>
      <c r="AH567" s="15"/>
      <c r="AI567" s="1"/>
      <c r="AJ567" s="1"/>
      <c r="AK567" s="1"/>
      <c r="AL567" s="1"/>
      <c r="AM567" s="13" t="s">
        <v>21</v>
      </c>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row>
    <row r="568" spans="1:78" ht="15">
      <c r="A568" s="68">
        <f aca="true" t="shared" si="33" ref="A568:A591">A567+1</f>
        <v>1</v>
      </c>
      <c r="B568" s="156" t="s">
        <v>460</v>
      </c>
      <c r="C568" s="157"/>
      <c r="D568" s="81"/>
      <c r="E568" s="25">
        <v>1</v>
      </c>
      <c r="F568" s="182"/>
      <c r="M568" s="178">
        <v>0.5</v>
      </c>
      <c r="AE568" s="45"/>
      <c r="AF568" s="45"/>
      <c r="AG568" s="65"/>
      <c r="AH568" s="14"/>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row>
    <row r="569" spans="1:78" ht="15">
      <c r="A569" s="68">
        <f t="shared" si="33"/>
        <v>2</v>
      </c>
      <c r="B569" s="156" t="s">
        <v>461</v>
      </c>
      <c r="C569" s="157"/>
      <c r="D569" s="81"/>
      <c r="E569" s="25">
        <v>1</v>
      </c>
      <c r="F569" s="182"/>
      <c r="M569" s="178">
        <v>1</v>
      </c>
      <c r="AE569" s="45"/>
      <c r="AF569" s="45"/>
      <c r="AG569" s="65"/>
      <c r="AH569" s="14"/>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row>
    <row r="570" spans="1:78" ht="15">
      <c r="A570" s="68">
        <f t="shared" si="33"/>
        <v>3</v>
      </c>
      <c r="B570" s="156" t="s">
        <v>462</v>
      </c>
      <c r="C570" s="157"/>
      <c r="D570" s="81"/>
      <c r="E570" s="25">
        <v>1</v>
      </c>
      <c r="F570" s="182"/>
      <c r="M570" s="178">
        <v>1</v>
      </c>
      <c r="AE570" s="45"/>
      <c r="AF570" s="45"/>
      <c r="AG570" s="65"/>
      <c r="AH570" s="14"/>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row>
    <row r="571" spans="1:78" ht="15">
      <c r="A571" s="68">
        <f t="shared" si="33"/>
        <v>4</v>
      </c>
      <c r="B571" s="156" t="s">
        <v>127</v>
      </c>
      <c r="C571" s="157"/>
      <c r="D571" s="81"/>
      <c r="E571" s="25">
        <v>1</v>
      </c>
      <c r="F571" s="182"/>
      <c r="M571" s="178">
        <v>0.5</v>
      </c>
      <c r="AE571" s="45"/>
      <c r="AF571" s="45"/>
      <c r="AG571" s="65"/>
      <c r="AH571" s="14"/>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row>
    <row r="572" spans="1:78" ht="15">
      <c r="A572" s="68">
        <f t="shared" si="33"/>
        <v>5</v>
      </c>
      <c r="B572" s="156" t="s">
        <v>463</v>
      </c>
      <c r="C572" s="157"/>
      <c r="D572" s="81"/>
      <c r="E572" s="25">
        <v>1</v>
      </c>
      <c r="F572" s="182"/>
      <c r="M572" s="178">
        <v>1</v>
      </c>
      <c r="AE572" s="45"/>
      <c r="AF572" s="45"/>
      <c r="AG572" s="65"/>
      <c r="AH572" s="14"/>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row>
    <row r="573" spans="1:78" ht="15">
      <c r="A573" s="68">
        <f t="shared" si="33"/>
        <v>6</v>
      </c>
      <c r="B573" s="156" t="s">
        <v>464</v>
      </c>
      <c r="C573" s="157">
        <v>1</v>
      </c>
      <c r="D573" s="81"/>
      <c r="E573" s="25">
        <v>1</v>
      </c>
      <c r="F573" s="182"/>
      <c r="M573" s="178">
        <v>0.5</v>
      </c>
      <c r="AE573" s="45"/>
      <c r="AF573" s="45"/>
      <c r="AG573" s="65"/>
      <c r="AH573" s="14"/>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row>
    <row r="574" spans="1:78" ht="15">
      <c r="A574" s="68">
        <f t="shared" si="33"/>
        <v>7</v>
      </c>
      <c r="B574" s="156" t="s">
        <v>65</v>
      </c>
      <c r="C574" s="157">
        <v>1</v>
      </c>
      <c r="D574" s="81"/>
      <c r="E574" s="25">
        <v>1</v>
      </c>
      <c r="F574" s="182"/>
      <c r="M574" s="178">
        <v>1</v>
      </c>
      <c r="AE574" s="45"/>
      <c r="AF574" s="45"/>
      <c r="AG574" s="65"/>
      <c r="AH574" s="14"/>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row>
    <row r="575" spans="1:78" ht="15">
      <c r="A575" s="68">
        <f t="shared" si="33"/>
        <v>8</v>
      </c>
      <c r="B575" s="156" t="s">
        <v>465</v>
      </c>
      <c r="C575" s="157">
        <v>1</v>
      </c>
      <c r="D575" s="81"/>
      <c r="E575" s="25">
        <v>1</v>
      </c>
      <c r="F575" s="182"/>
      <c r="M575" s="178">
        <v>1</v>
      </c>
      <c r="AE575" s="45"/>
      <c r="AF575" s="45"/>
      <c r="AG575" s="65"/>
      <c r="AH575" s="14"/>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row>
    <row r="576" spans="1:78" ht="15">
      <c r="A576" s="68">
        <f t="shared" si="33"/>
        <v>9</v>
      </c>
      <c r="B576" s="156" t="s">
        <v>539</v>
      </c>
      <c r="C576" s="157">
        <v>1</v>
      </c>
      <c r="D576" s="81"/>
      <c r="E576" s="25">
        <v>1</v>
      </c>
      <c r="F576" s="182"/>
      <c r="M576" s="178">
        <v>1</v>
      </c>
      <c r="AE576" s="45"/>
      <c r="AF576" s="45"/>
      <c r="AG576" s="65"/>
      <c r="AH576" s="14"/>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row>
    <row r="577" spans="1:78" ht="15">
      <c r="A577" s="68">
        <f t="shared" si="33"/>
        <v>10</v>
      </c>
      <c r="B577" s="156" t="s">
        <v>466</v>
      </c>
      <c r="C577" s="157"/>
      <c r="D577" s="81"/>
      <c r="E577" s="25">
        <v>1</v>
      </c>
      <c r="F577" s="182"/>
      <c r="M577" s="178">
        <v>1</v>
      </c>
      <c r="AE577" s="45"/>
      <c r="AF577" s="45"/>
      <c r="AG577" s="65"/>
      <c r="AH577" s="14"/>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row>
    <row r="578" spans="1:78" ht="15">
      <c r="A578" s="68">
        <f t="shared" si="33"/>
        <v>11</v>
      </c>
      <c r="B578" s="156" t="s">
        <v>128</v>
      </c>
      <c r="C578" s="157">
        <v>1</v>
      </c>
      <c r="D578" s="81"/>
      <c r="E578" s="25">
        <v>1</v>
      </c>
      <c r="F578" s="182"/>
      <c r="M578" s="178">
        <v>1</v>
      </c>
      <c r="AE578" s="45"/>
      <c r="AF578" s="45"/>
      <c r="AG578" s="65"/>
      <c r="AH578" s="14"/>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row>
    <row r="579" spans="1:78" ht="15">
      <c r="A579" s="68">
        <f t="shared" si="33"/>
        <v>12</v>
      </c>
      <c r="B579" s="156" t="s">
        <v>467</v>
      </c>
      <c r="C579" s="157">
        <v>1</v>
      </c>
      <c r="D579" s="81"/>
      <c r="E579" s="25">
        <v>1</v>
      </c>
      <c r="F579" s="182"/>
      <c r="M579" s="178">
        <v>1</v>
      </c>
      <c r="AE579" s="45"/>
      <c r="AF579" s="45"/>
      <c r="AG579" s="65"/>
      <c r="AH579" s="14"/>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row>
    <row r="580" spans="1:78" ht="15">
      <c r="A580" s="68">
        <f t="shared" si="33"/>
        <v>13</v>
      </c>
      <c r="B580" s="156" t="s">
        <v>129</v>
      </c>
      <c r="C580" s="157"/>
      <c r="D580" s="81"/>
      <c r="E580" s="25">
        <v>1</v>
      </c>
      <c r="F580" s="182"/>
      <c r="M580" s="178">
        <v>1</v>
      </c>
      <c r="AE580" s="45"/>
      <c r="AF580" s="45"/>
      <c r="AG580" s="65"/>
      <c r="AH580" s="14"/>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row>
    <row r="581" spans="1:78" ht="15">
      <c r="A581" s="68">
        <f t="shared" si="33"/>
        <v>14</v>
      </c>
      <c r="B581" s="156" t="s">
        <v>468</v>
      </c>
      <c r="C581" s="157"/>
      <c r="D581" s="81"/>
      <c r="E581" s="25">
        <v>1</v>
      </c>
      <c r="F581" s="182"/>
      <c r="M581" s="178">
        <v>1</v>
      </c>
      <c r="AE581" s="45"/>
      <c r="AF581" s="45"/>
      <c r="AG581" s="65"/>
      <c r="AH581" s="14"/>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row>
    <row r="582" spans="1:78" ht="15">
      <c r="A582" s="68">
        <f t="shared" si="33"/>
        <v>15</v>
      </c>
      <c r="B582" s="156" t="s">
        <v>469</v>
      </c>
      <c r="C582" s="157"/>
      <c r="D582" s="81"/>
      <c r="E582" s="25">
        <v>1</v>
      </c>
      <c r="F582" s="182"/>
      <c r="M582" s="178">
        <v>1</v>
      </c>
      <c r="AE582" s="45"/>
      <c r="AF582" s="45"/>
      <c r="AG582" s="65"/>
      <c r="AH582" s="14"/>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row>
    <row r="583" spans="1:78" ht="15">
      <c r="A583" s="68">
        <f t="shared" si="33"/>
        <v>16</v>
      </c>
      <c r="B583" s="156" t="s">
        <v>470</v>
      </c>
      <c r="C583" s="157"/>
      <c r="D583" s="81"/>
      <c r="E583" s="25">
        <v>1</v>
      </c>
      <c r="F583" s="182"/>
      <c r="M583" s="178">
        <v>1</v>
      </c>
      <c r="AE583" s="45"/>
      <c r="AF583" s="45"/>
      <c r="AG583" s="65"/>
      <c r="AH583" s="14"/>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row>
    <row r="584" spans="1:78" ht="15">
      <c r="A584" s="68">
        <f t="shared" si="33"/>
        <v>17</v>
      </c>
      <c r="B584" s="156" t="s">
        <v>471</v>
      </c>
      <c r="C584" s="157">
        <v>1</v>
      </c>
      <c r="D584" s="81"/>
      <c r="E584" s="25">
        <v>1</v>
      </c>
      <c r="F584" s="182"/>
      <c r="M584" s="178">
        <v>1</v>
      </c>
      <c r="AE584" s="45"/>
      <c r="AF584" s="45"/>
      <c r="AG584" s="65"/>
      <c r="AH584" s="14"/>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row>
    <row r="585" spans="1:78" ht="15">
      <c r="A585" s="68">
        <f t="shared" si="33"/>
        <v>18</v>
      </c>
      <c r="B585" s="156" t="s">
        <v>472</v>
      </c>
      <c r="C585" s="157"/>
      <c r="D585" s="81"/>
      <c r="E585" s="25">
        <v>1</v>
      </c>
      <c r="F585" s="182"/>
      <c r="M585" s="178">
        <v>0.5</v>
      </c>
      <c r="AE585" s="45"/>
      <c r="AF585" s="45"/>
      <c r="AG585" s="65"/>
      <c r="AH585" s="14"/>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row>
    <row r="586" spans="1:78" ht="15">
      <c r="A586" s="68">
        <f t="shared" si="33"/>
        <v>19</v>
      </c>
      <c r="B586" s="156" t="s">
        <v>557</v>
      </c>
      <c r="C586" s="157"/>
      <c r="D586" s="81"/>
      <c r="E586" s="25">
        <v>1</v>
      </c>
      <c r="F586" s="182"/>
      <c r="M586" s="178">
        <v>0.5</v>
      </c>
      <c r="AE586" s="45"/>
      <c r="AF586" s="45"/>
      <c r="AG586" s="65"/>
      <c r="AH586" s="14"/>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row>
    <row r="587" spans="1:78" ht="15">
      <c r="A587" s="68">
        <f t="shared" si="33"/>
        <v>20</v>
      </c>
      <c r="B587" s="156" t="s">
        <v>473</v>
      </c>
      <c r="C587" s="157"/>
      <c r="D587" s="81"/>
      <c r="E587" s="25">
        <v>1</v>
      </c>
      <c r="F587" s="182"/>
      <c r="M587" s="178">
        <v>0.5</v>
      </c>
      <c r="AE587" s="45"/>
      <c r="AF587" s="45"/>
      <c r="AG587" s="65"/>
      <c r="AH587" s="14"/>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row>
    <row r="588" spans="1:78" ht="15">
      <c r="A588" s="68">
        <f t="shared" si="33"/>
        <v>21</v>
      </c>
      <c r="B588" s="156" t="s">
        <v>474</v>
      </c>
      <c r="C588" s="157"/>
      <c r="D588" s="81"/>
      <c r="E588" s="25">
        <v>1</v>
      </c>
      <c r="F588" s="182"/>
      <c r="M588" s="178">
        <v>1</v>
      </c>
      <c r="AE588" s="21"/>
      <c r="AF588" s="45"/>
      <c r="AG588" s="65"/>
      <c r="AH588" s="14"/>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row>
    <row r="589" spans="1:78" ht="15">
      <c r="A589" s="68">
        <f t="shared" si="33"/>
        <v>22</v>
      </c>
      <c r="B589" s="156" t="s">
        <v>475</v>
      </c>
      <c r="C589" s="157"/>
      <c r="D589" s="81"/>
      <c r="E589" s="25">
        <v>1</v>
      </c>
      <c r="F589" s="182"/>
      <c r="M589" s="178">
        <v>1</v>
      </c>
      <c r="AE589" s="21"/>
      <c r="AF589" s="45"/>
      <c r="AG589" s="65"/>
      <c r="AH589" s="14"/>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row>
    <row r="590" spans="1:78" ht="15">
      <c r="A590" s="68">
        <f t="shared" si="33"/>
        <v>23</v>
      </c>
      <c r="B590" s="156" t="s">
        <v>73</v>
      </c>
      <c r="C590" s="157"/>
      <c r="D590" s="81"/>
      <c r="E590" s="25">
        <v>1</v>
      </c>
      <c r="F590" s="182"/>
      <c r="M590" s="178">
        <v>0.5</v>
      </c>
      <c r="AE590" s="21"/>
      <c r="AF590" s="45"/>
      <c r="AG590" s="65"/>
      <c r="AH590" s="14"/>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row>
    <row r="591" spans="1:78" ht="15">
      <c r="A591" s="68">
        <f t="shared" si="33"/>
        <v>24</v>
      </c>
      <c r="B591" s="156" t="s">
        <v>72</v>
      </c>
      <c r="C591" s="157"/>
      <c r="D591" s="81"/>
      <c r="E591" s="25">
        <v>1</v>
      </c>
      <c r="F591" s="182"/>
      <c r="M591" s="178">
        <v>0.5</v>
      </c>
      <c r="AE591" s="21"/>
      <c r="AF591" s="45"/>
      <c r="AG591" s="65"/>
      <c r="AH591" s="14"/>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row>
    <row r="592" spans="1:78" ht="15">
      <c r="A592" s="68">
        <v>25</v>
      </c>
      <c r="B592" s="156" t="s">
        <v>476</v>
      </c>
      <c r="C592" s="157"/>
      <c r="D592" s="81"/>
      <c r="E592" s="25">
        <v>1</v>
      </c>
      <c r="F592" s="182"/>
      <c r="M592" s="178">
        <v>0.5</v>
      </c>
      <c r="AE592" s="21"/>
      <c r="AF592" s="45"/>
      <c r="AG592" s="65"/>
      <c r="AH592" s="14"/>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row>
    <row r="593" spans="1:78" ht="15">
      <c r="A593" s="68">
        <v>26</v>
      </c>
      <c r="B593" s="156" t="s">
        <v>512</v>
      </c>
      <c r="C593" s="157"/>
      <c r="D593" s="81"/>
      <c r="E593" s="25">
        <v>1</v>
      </c>
      <c r="F593" s="182"/>
      <c r="M593" s="178">
        <v>1</v>
      </c>
      <c r="AE593" s="21"/>
      <c r="AF593" s="45"/>
      <c r="AG593" s="65"/>
      <c r="AH593" s="14"/>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row>
    <row r="594" spans="2:78" ht="15">
      <c r="B594" s="47"/>
      <c r="C594" s="86"/>
      <c r="D594" s="86"/>
      <c r="E594" s="25"/>
      <c r="F594" s="182"/>
      <c r="AE594" s="14"/>
      <c r="AF594" s="60"/>
      <c r="AG594" s="65"/>
      <c r="AH594" s="14"/>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row>
    <row r="595" spans="1:78" ht="15">
      <c r="A595" s="39"/>
      <c r="B595" s="22"/>
      <c r="C595" s="87"/>
      <c r="D595" s="87"/>
      <c r="E595" s="46"/>
      <c r="F595" s="188"/>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177"/>
      <c r="AF595" s="60"/>
      <c r="AG595" s="65"/>
      <c r="AH595" s="14"/>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row>
    <row r="596" spans="1:78" ht="18">
      <c r="A596" s="67"/>
      <c r="B596" s="66" t="s">
        <v>41</v>
      </c>
      <c r="C596" s="71"/>
      <c r="D596" s="137"/>
      <c r="E596" s="25"/>
      <c r="F596" s="182"/>
      <c r="AE596" s="14"/>
      <c r="AF596" s="60"/>
      <c r="AG596" s="65"/>
      <c r="AH596" s="14"/>
      <c r="AI596" s="8"/>
      <c r="AJ596" s="8"/>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row>
    <row r="597" spans="1:78" ht="18">
      <c r="A597" s="43"/>
      <c r="B597" s="92">
        <f>+'RESUM MENSUAL VIDRE'!F24</f>
        <v>12739</v>
      </c>
      <c r="C597" s="93"/>
      <c r="D597" s="136"/>
      <c r="E597" s="25"/>
      <c r="F597" s="182"/>
      <c r="AE597" s="14"/>
      <c r="AF597" s="60"/>
      <c r="AG597" s="65"/>
      <c r="AH597" s="14"/>
      <c r="AI597" s="8"/>
      <c r="AJ597" s="8"/>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row>
    <row r="598" spans="2:78" ht="15">
      <c r="B598" s="12" t="s">
        <v>27</v>
      </c>
      <c r="C598" s="69"/>
      <c r="D598" s="69"/>
      <c r="E598" s="25"/>
      <c r="F598" s="182"/>
      <c r="G598">
        <f aca="true" t="shared" si="34" ref="G598:Y598">G7</f>
        <v>4</v>
      </c>
      <c r="H598">
        <f t="shared" si="34"/>
        <v>5</v>
      </c>
      <c r="I598">
        <f t="shared" si="34"/>
        <v>6</v>
      </c>
      <c r="J598">
        <f t="shared" si="34"/>
        <v>7</v>
      </c>
      <c r="K598">
        <f t="shared" si="34"/>
        <v>8</v>
      </c>
      <c r="L598">
        <f t="shared" si="34"/>
        <v>9</v>
      </c>
      <c r="M598">
        <f t="shared" si="34"/>
        <v>12</v>
      </c>
      <c r="N598">
        <f t="shared" si="34"/>
        <v>13</v>
      </c>
      <c r="O598">
        <f t="shared" si="34"/>
        <v>14</v>
      </c>
      <c r="P598">
        <f t="shared" si="34"/>
        <v>15</v>
      </c>
      <c r="Q598">
        <f t="shared" si="34"/>
        <v>19</v>
      </c>
      <c r="R598">
        <f t="shared" si="34"/>
        <v>22</v>
      </c>
      <c r="S598">
        <f t="shared" si="34"/>
        <v>23</v>
      </c>
      <c r="T598">
        <f t="shared" si="34"/>
        <v>27</v>
      </c>
      <c r="U598">
        <f t="shared" si="34"/>
        <v>28</v>
      </c>
      <c r="V598">
        <f t="shared" si="34"/>
        <v>29</v>
      </c>
      <c r="W598">
        <f t="shared" si="34"/>
        <v>30</v>
      </c>
      <c r="X598">
        <f t="shared" si="34"/>
        <v>0</v>
      </c>
      <c r="Y598">
        <f t="shared" si="34"/>
        <v>0</v>
      </c>
      <c r="Z598">
        <f aca="true" t="shared" si="35" ref="Z598:AE598">Z7</f>
        <v>0</v>
      </c>
      <c r="AA598">
        <f t="shared" si="35"/>
        <v>0</v>
      </c>
      <c r="AB598">
        <f t="shared" si="35"/>
        <v>0</v>
      </c>
      <c r="AC598">
        <f t="shared" si="35"/>
        <v>0</v>
      </c>
      <c r="AD598">
        <f t="shared" si="35"/>
        <v>0</v>
      </c>
      <c r="AE598">
        <f t="shared" si="35"/>
        <v>0</v>
      </c>
      <c r="AF598" s="44"/>
      <c r="AG598" s="65"/>
      <c r="AH598" s="15"/>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row>
    <row r="599" spans="1:78" ht="15">
      <c r="A599" s="68">
        <v>1</v>
      </c>
      <c r="B599" s="169" t="s">
        <v>477</v>
      </c>
      <c r="C599" s="157">
        <v>1</v>
      </c>
      <c r="D599" s="81"/>
      <c r="E599" s="25">
        <v>1</v>
      </c>
      <c r="F599" s="182"/>
      <c r="H599" s="178">
        <v>1</v>
      </c>
      <c r="R599" s="178">
        <v>0.5</v>
      </c>
      <c r="AE599" s="21"/>
      <c r="AF599" s="45"/>
      <c r="AG599" s="65"/>
      <c r="AH599" s="14"/>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row>
    <row r="600" spans="1:78" ht="15">
      <c r="A600" s="91">
        <v>2</v>
      </c>
      <c r="B600" s="156" t="s">
        <v>204</v>
      </c>
      <c r="C600" s="157"/>
      <c r="D600" s="81"/>
      <c r="E600" s="25">
        <v>1</v>
      </c>
      <c r="F600" s="182"/>
      <c r="R600" s="178">
        <v>0.5</v>
      </c>
      <c r="AE600" s="21"/>
      <c r="AF600" s="45"/>
      <c r="AG600" s="65"/>
      <c r="AH600" s="14"/>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row>
    <row r="601" spans="1:78" ht="15">
      <c r="A601" s="68">
        <v>3</v>
      </c>
      <c r="B601" s="156" t="s">
        <v>540</v>
      </c>
      <c r="C601" s="157"/>
      <c r="D601" s="81"/>
      <c r="E601" s="25">
        <v>1</v>
      </c>
      <c r="F601" s="182"/>
      <c r="R601" s="178">
        <v>0.5</v>
      </c>
      <c r="AE601" s="21"/>
      <c r="AF601" s="45"/>
      <c r="AG601" s="65"/>
      <c r="AH601" s="14"/>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row>
    <row r="602" spans="1:78" ht="15">
      <c r="A602" s="68">
        <v>4</v>
      </c>
      <c r="B602" s="156" t="s">
        <v>478</v>
      </c>
      <c r="C602" s="157"/>
      <c r="D602" s="81"/>
      <c r="E602" s="25">
        <v>1</v>
      </c>
      <c r="F602" s="182"/>
      <c r="R602" s="178">
        <v>1</v>
      </c>
      <c r="AE602" s="21"/>
      <c r="AF602" s="45"/>
      <c r="AG602" s="65"/>
      <c r="AH602" s="14"/>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row>
    <row r="603" spans="1:78" ht="15">
      <c r="A603" s="68">
        <v>5</v>
      </c>
      <c r="B603" s="156" t="s">
        <v>479</v>
      </c>
      <c r="C603" s="157"/>
      <c r="D603" s="81"/>
      <c r="E603" s="25">
        <v>1</v>
      </c>
      <c r="F603" s="182"/>
      <c r="R603" s="178">
        <v>1</v>
      </c>
      <c r="AE603" s="21"/>
      <c r="AF603" s="45"/>
      <c r="AG603" s="65"/>
      <c r="AH603" s="14"/>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row>
    <row r="604" spans="1:78" ht="15">
      <c r="A604" s="91">
        <v>6</v>
      </c>
      <c r="B604" s="156" t="s">
        <v>480</v>
      </c>
      <c r="C604" s="157"/>
      <c r="D604" s="81"/>
      <c r="E604" s="25">
        <v>1</v>
      </c>
      <c r="F604" s="182"/>
      <c r="R604" s="178">
        <v>0.5</v>
      </c>
      <c r="AE604" s="21"/>
      <c r="AF604" s="45"/>
      <c r="AG604" s="65"/>
      <c r="AH604" s="14"/>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row>
    <row r="605" spans="1:78" s="43" customFormat="1" ht="15">
      <c r="A605" s="91">
        <v>7</v>
      </c>
      <c r="B605" s="156" t="s">
        <v>205</v>
      </c>
      <c r="C605" s="157"/>
      <c r="D605" s="81"/>
      <c r="E605" s="25">
        <v>1</v>
      </c>
      <c r="F605" s="182"/>
      <c r="R605" s="178">
        <v>1</v>
      </c>
      <c r="AD605"/>
      <c r="AE605" s="45"/>
      <c r="AF605" s="45"/>
      <c r="AG605" s="65"/>
      <c r="AH605" s="14"/>
      <c r="AI605" s="1"/>
      <c r="AJ605" s="1"/>
      <c r="AK605" s="49"/>
      <c r="AL605" s="49"/>
      <c r="AM605" s="49"/>
      <c r="AN605" s="49"/>
      <c r="AO605" s="49"/>
      <c r="AP605" s="49"/>
      <c r="AQ605" s="49"/>
      <c r="AR605" s="49"/>
      <c r="AS605" s="49"/>
      <c r="AT605" s="49"/>
      <c r="AU605" s="49"/>
      <c r="AV605" s="49"/>
      <c r="AW605" s="49"/>
      <c r="AX605" s="49"/>
      <c r="AY605" s="49"/>
      <c r="AZ605" s="49"/>
      <c r="BA605" s="49"/>
      <c r="BB605" s="49"/>
      <c r="BC605" s="49"/>
      <c r="BD605" s="49"/>
      <c r="BE605" s="49"/>
      <c r="BF605" s="49"/>
      <c r="BG605" s="49"/>
      <c r="BH605" s="49"/>
      <c r="BI605" s="49"/>
      <c r="BJ605" s="49"/>
      <c r="BK605" s="49"/>
      <c r="BL605" s="49"/>
      <c r="BM605" s="49"/>
      <c r="BN605" s="49"/>
      <c r="BO605" s="49"/>
      <c r="BP605" s="49"/>
      <c r="BQ605" s="49"/>
      <c r="BR605" s="49"/>
      <c r="BS605" s="49"/>
      <c r="BT605" s="49"/>
      <c r="BU605" s="49"/>
      <c r="BV605" s="49"/>
      <c r="BW605" s="49"/>
      <c r="BX605" s="49"/>
      <c r="BY605" s="49"/>
      <c r="BZ605" s="49"/>
    </row>
    <row r="606" spans="1:78" ht="15">
      <c r="A606" s="68">
        <v>8</v>
      </c>
      <c r="B606" s="156" t="s">
        <v>481</v>
      </c>
      <c r="C606" s="157"/>
      <c r="D606" s="81"/>
      <c r="E606" s="25">
        <v>1</v>
      </c>
      <c r="F606" s="182"/>
      <c r="R606" s="178">
        <v>1</v>
      </c>
      <c r="AE606" s="21"/>
      <c r="AF606" s="45"/>
      <c r="AG606" s="65"/>
      <c r="AH606" s="14"/>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row>
    <row r="607" spans="1:78" ht="15">
      <c r="A607" s="68">
        <v>9</v>
      </c>
      <c r="B607" s="156" t="s">
        <v>541</v>
      </c>
      <c r="C607" s="157">
        <v>1</v>
      </c>
      <c r="D607" s="81"/>
      <c r="E607" s="25">
        <v>1</v>
      </c>
      <c r="F607" s="182"/>
      <c r="H607" s="178">
        <v>1</v>
      </c>
      <c r="R607" s="178">
        <v>0.5</v>
      </c>
      <c r="AE607" s="21"/>
      <c r="AF607" s="45"/>
      <c r="AG607" s="65"/>
      <c r="AH607" s="14"/>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row>
    <row r="608" spans="1:78" ht="15">
      <c r="A608" s="91">
        <v>10</v>
      </c>
      <c r="B608" s="156" t="s">
        <v>482</v>
      </c>
      <c r="C608" s="157">
        <v>1</v>
      </c>
      <c r="D608" s="81"/>
      <c r="E608" s="25">
        <v>1</v>
      </c>
      <c r="F608" s="182"/>
      <c r="H608" s="178">
        <v>1</v>
      </c>
      <c r="R608" s="178">
        <v>0.5</v>
      </c>
      <c r="AE608" s="21"/>
      <c r="AF608" s="45"/>
      <c r="AG608" s="65"/>
      <c r="AH608" s="14"/>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row>
    <row r="609" spans="1:78" ht="15">
      <c r="A609" s="68">
        <v>11</v>
      </c>
      <c r="B609" s="156" t="s">
        <v>483</v>
      </c>
      <c r="C609" s="157"/>
      <c r="D609" s="81"/>
      <c r="E609" s="25">
        <v>1</v>
      </c>
      <c r="F609" s="182"/>
      <c r="R609" s="178">
        <v>1</v>
      </c>
      <c r="AE609" s="21"/>
      <c r="AF609" s="45"/>
      <c r="AG609" s="65"/>
      <c r="AH609" s="14"/>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row>
    <row r="610" spans="1:78" ht="15">
      <c r="A610" s="68">
        <v>12</v>
      </c>
      <c r="B610" s="156" t="s">
        <v>484</v>
      </c>
      <c r="C610" s="157"/>
      <c r="D610" s="81"/>
      <c r="E610" s="25">
        <v>1</v>
      </c>
      <c r="F610" s="182"/>
      <c r="R610" s="178">
        <v>1</v>
      </c>
      <c r="AE610" s="21"/>
      <c r="AF610" s="45"/>
      <c r="AG610" s="65"/>
      <c r="AH610" s="14"/>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row>
    <row r="611" spans="1:78" ht="15">
      <c r="A611" s="68">
        <v>13</v>
      </c>
      <c r="B611" s="156" t="s">
        <v>485</v>
      </c>
      <c r="C611" s="157"/>
      <c r="D611" s="81"/>
      <c r="E611" s="25">
        <v>1</v>
      </c>
      <c r="F611" s="182"/>
      <c r="R611" s="178">
        <v>1</v>
      </c>
      <c r="AE611" s="21"/>
      <c r="AF611" s="45"/>
      <c r="AG611" s="65"/>
      <c r="AH611" s="14"/>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row>
    <row r="612" spans="1:78" ht="15">
      <c r="A612" s="91">
        <v>14</v>
      </c>
      <c r="B612" s="156" t="s">
        <v>486</v>
      </c>
      <c r="C612" s="157"/>
      <c r="D612" s="81"/>
      <c r="E612" s="25">
        <v>1</v>
      </c>
      <c r="F612" s="182"/>
      <c r="H612" s="178">
        <v>0.5</v>
      </c>
      <c r="R612" s="178">
        <v>1</v>
      </c>
      <c r="AD612" s="41"/>
      <c r="AE612" s="166"/>
      <c r="AF612" s="45"/>
      <c r="AG612" s="65"/>
      <c r="AH612" s="14"/>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row>
    <row r="613" spans="1:78" ht="15">
      <c r="A613" s="68">
        <v>15</v>
      </c>
      <c r="B613" s="156" t="s">
        <v>130</v>
      </c>
      <c r="C613" s="157">
        <v>1</v>
      </c>
      <c r="D613" s="81"/>
      <c r="E613" s="25">
        <v>1</v>
      </c>
      <c r="F613" s="182"/>
      <c r="H613" s="178">
        <v>0.5</v>
      </c>
      <c r="R613" s="178">
        <v>1</v>
      </c>
      <c r="AE613" s="21"/>
      <c r="AF613" s="45"/>
      <c r="AG613" s="65"/>
      <c r="AH613" s="14"/>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row>
    <row r="614" spans="1:78" ht="15">
      <c r="A614" s="68">
        <v>16</v>
      </c>
      <c r="B614" s="156" t="s">
        <v>487</v>
      </c>
      <c r="C614" s="157"/>
      <c r="D614" s="81"/>
      <c r="E614" s="25">
        <v>1</v>
      </c>
      <c r="F614" s="182"/>
      <c r="R614" s="178">
        <v>0.5</v>
      </c>
      <c r="AE614" s="21"/>
      <c r="AF614" s="45"/>
      <c r="AG614" s="65"/>
      <c r="AH614" s="14"/>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row>
    <row r="615" spans="1:78" ht="15">
      <c r="A615" s="68">
        <v>17</v>
      </c>
      <c r="B615" s="156" t="s">
        <v>488</v>
      </c>
      <c r="C615" s="157"/>
      <c r="D615" s="81"/>
      <c r="E615" s="25">
        <v>1</v>
      </c>
      <c r="F615" s="182"/>
      <c r="R615" s="178">
        <v>1</v>
      </c>
      <c r="AE615" s="21"/>
      <c r="AF615" s="45"/>
      <c r="AG615" s="65"/>
      <c r="AH615" s="14"/>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row>
    <row r="616" spans="1:78" ht="15">
      <c r="A616" s="91">
        <v>18</v>
      </c>
      <c r="B616" s="156" t="s">
        <v>556</v>
      </c>
      <c r="C616" s="157"/>
      <c r="D616" s="81"/>
      <c r="E616" s="25">
        <v>1</v>
      </c>
      <c r="F616" s="182"/>
      <c r="H616" s="178">
        <v>0.5</v>
      </c>
      <c r="R616" s="178">
        <v>0.5</v>
      </c>
      <c r="AE616" s="21"/>
      <c r="AF616" s="45"/>
      <c r="AG616" s="65"/>
      <c r="AH616" s="14"/>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row>
    <row r="617" spans="1:78" ht="15">
      <c r="A617" s="68">
        <v>19</v>
      </c>
      <c r="B617" s="156" t="s">
        <v>489</v>
      </c>
      <c r="C617" s="157"/>
      <c r="D617" s="81"/>
      <c r="E617" s="25">
        <v>1</v>
      </c>
      <c r="F617" s="182"/>
      <c r="R617" s="178">
        <v>0.5</v>
      </c>
      <c r="AE617" s="21"/>
      <c r="AF617" s="45"/>
      <c r="AG617" s="65"/>
      <c r="AH617" s="14"/>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row>
    <row r="618" spans="1:78" ht="15">
      <c r="A618" s="68">
        <v>20</v>
      </c>
      <c r="B618" s="156" t="s">
        <v>542</v>
      </c>
      <c r="C618" s="157">
        <v>1</v>
      </c>
      <c r="D618" s="81"/>
      <c r="E618" s="25">
        <v>1</v>
      </c>
      <c r="F618" s="182"/>
      <c r="R618" s="178">
        <v>0.5</v>
      </c>
      <c r="AE618" s="21"/>
      <c r="AF618" s="45"/>
      <c r="AG618" s="65"/>
      <c r="AH618" s="14"/>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row>
    <row r="619" spans="1:78" ht="15">
      <c r="A619" s="68">
        <v>21</v>
      </c>
      <c r="B619" s="156" t="s">
        <v>543</v>
      </c>
      <c r="C619" s="157"/>
      <c r="D619" s="81"/>
      <c r="E619" s="25">
        <v>1</v>
      </c>
      <c r="F619" s="182"/>
      <c r="R619" s="178">
        <v>1</v>
      </c>
      <c r="AE619" s="21"/>
      <c r="AF619" s="45"/>
      <c r="AG619" s="65"/>
      <c r="AH619" s="14"/>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row>
    <row r="620" spans="1:78" ht="15">
      <c r="A620" s="68">
        <v>22</v>
      </c>
      <c r="B620" s="156" t="s">
        <v>490</v>
      </c>
      <c r="C620" s="157"/>
      <c r="D620" s="81"/>
      <c r="E620" s="25">
        <v>1</v>
      </c>
      <c r="F620" s="182"/>
      <c r="R620" s="178">
        <v>0.5</v>
      </c>
      <c r="AE620" s="21"/>
      <c r="AF620" s="45"/>
      <c r="AG620" s="65"/>
      <c r="AH620" s="14"/>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row>
    <row r="621" spans="1:78" ht="15">
      <c r="A621" s="68">
        <v>23</v>
      </c>
      <c r="B621" s="156" t="s">
        <v>206</v>
      </c>
      <c r="C621" s="157"/>
      <c r="D621" s="81"/>
      <c r="E621" s="25">
        <v>1</v>
      </c>
      <c r="F621" s="182"/>
      <c r="R621" s="178">
        <v>1</v>
      </c>
      <c r="AE621" s="21"/>
      <c r="AF621" s="45"/>
      <c r="AG621" s="65"/>
      <c r="AH621" s="14"/>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row>
    <row r="622" spans="1:78" ht="15">
      <c r="A622" s="91">
        <v>24</v>
      </c>
      <c r="B622" s="156" t="s">
        <v>491</v>
      </c>
      <c r="C622" s="157"/>
      <c r="D622" s="81"/>
      <c r="E622" s="25">
        <v>1</v>
      </c>
      <c r="F622" s="182"/>
      <c r="R622" s="178">
        <v>1</v>
      </c>
      <c r="AE622" s="21"/>
      <c r="AF622" s="45"/>
      <c r="AG622" s="65"/>
      <c r="AH622" s="14"/>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row>
    <row r="623" spans="1:78" ht="15">
      <c r="A623" s="68">
        <v>25</v>
      </c>
      <c r="B623" s="156" t="s">
        <v>492</v>
      </c>
      <c r="C623" s="157"/>
      <c r="D623" s="81"/>
      <c r="E623" s="25">
        <v>1</v>
      </c>
      <c r="F623" s="182"/>
      <c r="R623" s="178">
        <v>1</v>
      </c>
      <c r="AE623" s="21"/>
      <c r="AF623" s="45"/>
      <c r="AG623" s="65"/>
      <c r="AH623" s="14"/>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row>
    <row r="624" spans="1:78" ht="15">
      <c r="A624" s="68">
        <v>26</v>
      </c>
      <c r="B624" s="156" t="s">
        <v>493</v>
      </c>
      <c r="C624" s="157"/>
      <c r="D624" s="81"/>
      <c r="E624" s="25">
        <v>1</v>
      </c>
      <c r="F624" s="182"/>
      <c r="R624" s="178">
        <v>1</v>
      </c>
      <c r="AE624" s="21"/>
      <c r="AF624" s="45"/>
      <c r="AG624" s="65"/>
      <c r="AH624" s="14"/>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row>
    <row r="625" spans="2:78" ht="15">
      <c r="B625" s="1"/>
      <c r="C625" s="79"/>
      <c r="D625" s="79"/>
      <c r="E625" s="25"/>
      <c r="F625" s="182"/>
      <c r="AE625" s="14"/>
      <c r="AF625" s="60"/>
      <c r="AG625" s="65"/>
      <c r="AH625" s="14"/>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row>
    <row r="626" spans="1:78" ht="15" customHeight="1">
      <c r="A626" s="39"/>
      <c r="B626" s="22"/>
      <c r="C626" s="87"/>
      <c r="D626" s="87"/>
      <c r="E626" s="46"/>
      <c r="F626" s="188"/>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177"/>
      <c r="AF626" s="60"/>
      <c r="AG626" s="65"/>
      <c r="AH626" s="14"/>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row>
    <row r="627" spans="1:78" ht="18">
      <c r="A627" s="67"/>
      <c r="B627" s="66" t="s">
        <v>42</v>
      </c>
      <c r="C627" s="71"/>
      <c r="D627" s="137"/>
      <c r="E627" s="25"/>
      <c r="F627" s="182"/>
      <c r="AE627" s="14"/>
      <c r="AF627" s="60"/>
      <c r="AG627" s="65"/>
      <c r="AH627" s="14"/>
      <c r="AI627" s="8"/>
      <c r="AJ627" s="8"/>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row>
    <row r="628" spans="1:78" ht="18">
      <c r="A628" s="43"/>
      <c r="B628" s="92">
        <f>+'RESUM MENSUAL VIDRE'!F25</f>
        <v>0</v>
      </c>
      <c r="C628" s="93"/>
      <c r="D628" s="136"/>
      <c r="E628" s="96"/>
      <c r="F628" s="189"/>
      <c r="AE628" s="14"/>
      <c r="AF628" s="60"/>
      <c r="AG628" s="65"/>
      <c r="AH628" s="14"/>
      <c r="AI628" s="8"/>
      <c r="AJ628" s="8"/>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row>
    <row r="629" spans="2:78" ht="15">
      <c r="B629" s="12" t="s">
        <v>27</v>
      </c>
      <c r="C629" s="69"/>
      <c r="D629" s="69"/>
      <c r="E629" s="25"/>
      <c r="F629" s="182"/>
      <c r="G629">
        <f aca="true" t="shared" si="36" ref="G629:Y629">G7</f>
        <v>4</v>
      </c>
      <c r="H629">
        <f t="shared" si="36"/>
        <v>5</v>
      </c>
      <c r="I629">
        <f t="shared" si="36"/>
        <v>6</v>
      </c>
      <c r="J629">
        <f t="shared" si="36"/>
        <v>7</v>
      </c>
      <c r="K629">
        <f t="shared" si="36"/>
        <v>8</v>
      </c>
      <c r="L629">
        <f t="shared" si="36"/>
        <v>9</v>
      </c>
      <c r="M629">
        <f t="shared" si="36"/>
        <v>12</v>
      </c>
      <c r="N629">
        <f t="shared" si="36"/>
        <v>13</v>
      </c>
      <c r="O629">
        <f t="shared" si="36"/>
        <v>14</v>
      </c>
      <c r="P629">
        <f t="shared" si="36"/>
        <v>15</v>
      </c>
      <c r="Q629">
        <f t="shared" si="36"/>
        <v>19</v>
      </c>
      <c r="R629">
        <f t="shared" si="36"/>
        <v>22</v>
      </c>
      <c r="S629">
        <f t="shared" si="36"/>
        <v>23</v>
      </c>
      <c r="T629">
        <f t="shared" si="36"/>
        <v>27</v>
      </c>
      <c r="U629">
        <f t="shared" si="36"/>
        <v>28</v>
      </c>
      <c r="V629">
        <f t="shared" si="36"/>
        <v>29</v>
      </c>
      <c r="W629">
        <f t="shared" si="36"/>
        <v>30</v>
      </c>
      <c r="X629">
        <f t="shared" si="36"/>
        <v>0</v>
      </c>
      <c r="Y629">
        <f t="shared" si="36"/>
        <v>0</v>
      </c>
      <c r="Z629">
        <f aca="true" t="shared" si="37" ref="Z629:AE629">Z7</f>
        <v>0</v>
      </c>
      <c r="AA629">
        <f t="shared" si="37"/>
        <v>0</v>
      </c>
      <c r="AB629">
        <f t="shared" si="37"/>
        <v>0</v>
      </c>
      <c r="AC629">
        <f t="shared" si="37"/>
        <v>0</v>
      </c>
      <c r="AD629">
        <f t="shared" si="37"/>
        <v>0</v>
      </c>
      <c r="AE629">
        <f t="shared" si="37"/>
        <v>0</v>
      </c>
      <c r="AF629" s="60"/>
      <c r="AG629" s="65"/>
      <c r="AH629" s="15"/>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row>
    <row r="630" spans="1:78" ht="15">
      <c r="A630" s="68">
        <v>1</v>
      </c>
      <c r="B630" s="156" t="s">
        <v>494</v>
      </c>
      <c r="C630" s="157"/>
      <c r="D630" s="81"/>
      <c r="E630" s="25">
        <v>1</v>
      </c>
      <c r="F630" s="182"/>
      <c r="AE630" s="21"/>
      <c r="AF630" s="45"/>
      <c r="AG630" s="65"/>
      <c r="AH630" s="14"/>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row>
    <row r="631" spans="1:78" ht="15">
      <c r="A631" s="68">
        <v>2</v>
      </c>
      <c r="B631" s="156" t="s">
        <v>495</v>
      </c>
      <c r="C631" s="157"/>
      <c r="D631" s="81"/>
      <c r="E631" s="25">
        <v>1</v>
      </c>
      <c r="F631" s="182"/>
      <c r="AE631" s="21"/>
      <c r="AF631" s="45"/>
      <c r="AG631" s="65"/>
      <c r="AH631" s="14"/>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row>
    <row r="632" spans="1:78" ht="15">
      <c r="A632" s="68">
        <v>3</v>
      </c>
      <c r="B632" s="156" t="s">
        <v>207</v>
      </c>
      <c r="C632" s="157"/>
      <c r="D632" s="81"/>
      <c r="E632" s="25">
        <v>1</v>
      </c>
      <c r="F632" s="182"/>
      <c r="AE632" s="21"/>
      <c r="AF632" s="45"/>
      <c r="AG632" s="65"/>
      <c r="AH632" s="14"/>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row>
    <row r="633" spans="1:78" ht="15">
      <c r="A633" s="68">
        <v>4</v>
      </c>
      <c r="B633" s="156" t="s">
        <v>496</v>
      </c>
      <c r="C633" s="157"/>
      <c r="D633" s="81"/>
      <c r="E633" s="25">
        <v>1</v>
      </c>
      <c r="F633" s="182"/>
      <c r="AE633" s="21"/>
      <c r="AF633" s="45"/>
      <c r="AG633" s="65"/>
      <c r="AH633" s="14"/>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row>
    <row r="634" spans="1:78" ht="15">
      <c r="A634" s="68">
        <v>5</v>
      </c>
      <c r="B634" s="156" t="s">
        <v>497</v>
      </c>
      <c r="C634" s="157"/>
      <c r="D634" s="81"/>
      <c r="E634" s="25">
        <v>1</v>
      </c>
      <c r="F634" s="182"/>
      <c r="AE634" s="21"/>
      <c r="AF634" s="45"/>
      <c r="AG634" s="65"/>
      <c r="AH634" s="14"/>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row>
    <row r="635" spans="1:78" ht="15">
      <c r="A635" s="68">
        <v>6</v>
      </c>
      <c r="B635" s="156" t="s">
        <v>144</v>
      </c>
      <c r="C635" s="157"/>
      <c r="D635" s="81"/>
      <c r="E635" s="25">
        <v>1</v>
      </c>
      <c r="F635" s="182"/>
      <c r="AE635" s="21"/>
      <c r="AF635" s="45"/>
      <c r="AG635" s="65"/>
      <c r="AH635" s="14"/>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row>
    <row r="636" spans="1:78" ht="15">
      <c r="A636" s="68">
        <v>7</v>
      </c>
      <c r="B636" s="156" t="s">
        <v>498</v>
      </c>
      <c r="C636" s="157"/>
      <c r="D636" s="81"/>
      <c r="E636" s="25">
        <v>1</v>
      </c>
      <c r="F636" s="182"/>
      <c r="AE636" s="21"/>
      <c r="AF636" s="45"/>
      <c r="AG636" s="65"/>
      <c r="AH636" s="14"/>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row>
    <row r="637" spans="1:78" ht="15">
      <c r="A637" s="68">
        <v>8</v>
      </c>
      <c r="B637" s="156" t="s">
        <v>145</v>
      </c>
      <c r="C637" s="157"/>
      <c r="D637" s="81"/>
      <c r="E637" s="25">
        <v>1</v>
      </c>
      <c r="F637" s="182"/>
      <c r="AG637" s="65"/>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row>
    <row r="638" spans="1:78" ht="15">
      <c r="A638" s="68">
        <v>9</v>
      </c>
      <c r="B638" s="156" t="s">
        <v>499</v>
      </c>
      <c r="C638" s="157"/>
      <c r="D638" s="81"/>
      <c r="E638" s="25">
        <v>1</v>
      </c>
      <c r="F638" s="182"/>
      <c r="AG638" s="65"/>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row>
    <row r="639" spans="1:78" ht="15">
      <c r="A639" s="68">
        <v>10</v>
      </c>
      <c r="B639" s="156" t="s">
        <v>500</v>
      </c>
      <c r="C639" s="157">
        <v>1</v>
      </c>
      <c r="D639" s="81"/>
      <c r="E639" s="25">
        <v>1</v>
      </c>
      <c r="F639" s="182"/>
      <c r="AG639" s="65"/>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row>
    <row r="640" spans="1:78" ht="15">
      <c r="A640" s="68">
        <v>11</v>
      </c>
      <c r="B640" s="156" t="s">
        <v>146</v>
      </c>
      <c r="C640" s="157"/>
      <c r="D640" s="81"/>
      <c r="E640" s="25">
        <v>1</v>
      </c>
      <c r="F640" s="182"/>
      <c r="AG640" s="65"/>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row>
    <row r="641" spans="1:78" ht="15">
      <c r="A641" s="68">
        <v>12</v>
      </c>
      <c r="B641" s="156" t="s">
        <v>147</v>
      </c>
      <c r="C641" s="157"/>
      <c r="D641" s="81"/>
      <c r="E641" s="25">
        <v>1</v>
      </c>
      <c r="F641" s="182"/>
      <c r="AG641" s="65"/>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row>
    <row r="642" spans="1:78" ht="15">
      <c r="A642" s="68">
        <v>13</v>
      </c>
      <c r="B642" s="156" t="s">
        <v>148</v>
      </c>
      <c r="C642" s="157">
        <v>1</v>
      </c>
      <c r="D642" s="81"/>
      <c r="E642" s="25">
        <v>1</v>
      </c>
      <c r="F642" s="182"/>
      <c r="AE642" s="21"/>
      <c r="AF642" s="45"/>
      <c r="AG642" s="65"/>
      <c r="AH642" s="14"/>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row>
    <row r="643" spans="1:78" ht="15">
      <c r="A643" s="68">
        <v>14</v>
      </c>
      <c r="B643" s="156" t="s">
        <v>544</v>
      </c>
      <c r="C643" s="157"/>
      <c r="D643" s="81"/>
      <c r="E643" s="25">
        <v>1</v>
      </c>
      <c r="F643" s="182"/>
      <c r="AE643" s="21"/>
      <c r="AF643" s="45"/>
      <c r="AG643" s="65"/>
      <c r="AH643" s="14"/>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row>
    <row r="644" spans="1:78" ht="15">
      <c r="A644" s="68">
        <v>15</v>
      </c>
      <c r="B644" s="156" t="s">
        <v>208</v>
      </c>
      <c r="D644" s="81"/>
      <c r="E644" s="25">
        <v>1</v>
      </c>
      <c r="F644" s="182"/>
      <c r="AE644" s="21"/>
      <c r="AF644" s="45"/>
      <c r="AG644" s="65"/>
      <c r="AH644" s="14"/>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row>
    <row r="645" spans="2:78" ht="15">
      <c r="B645" s="1"/>
      <c r="E645" s="25"/>
      <c r="F645" s="182"/>
      <c r="AE645" s="20"/>
      <c r="AF645" s="62"/>
      <c r="AG645" s="65"/>
      <c r="AH645" s="14"/>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row>
    <row r="646" spans="1:78" ht="15">
      <c r="A646" s="39"/>
      <c r="B646" s="22"/>
      <c r="C646" s="89"/>
      <c r="D646" s="89"/>
      <c r="E646" s="46"/>
      <c r="F646" s="188"/>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177"/>
      <c r="AF646" s="176"/>
      <c r="AG646" s="65"/>
      <c r="AH646" s="14"/>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row>
    <row r="647" spans="1:78" ht="18">
      <c r="A647" s="67"/>
      <c r="B647" s="66" t="s">
        <v>44</v>
      </c>
      <c r="C647" s="71"/>
      <c r="D647" s="137"/>
      <c r="E647" s="25"/>
      <c r="F647" s="182"/>
      <c r="AE647" s="14"/>
      <c r="AF647" s="60"/>
      <c r="AG647" s="65"/>
      <c r="AH647" s="14"/>
      <c r="AI647" s="8"/>
      <c r="AJ647" s="8"/>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row>
    <row r="648" spans="1:78" ht="18">
      <c r="A648" s="43"/>
      <c r="B648" s="92">
        <f>+'RESUM MENSUAL VIDRE'!F26</f>
        <v>8465</v>
      </c>
      <c r="C648" s="93"/>
      <c r="D648" s="136"/>
      <c r="E648" s="96"/>
      <c r="F648" s="189"/>
      <c r="AE648" s="14"/>
      <c r="AF648" s="60"/>
      <c r="AG648" s="65"/>
      <c r="AH648" s="14"/>
      <c r="AI648" s="8"/>
      <c r="AJ648" s="8"/>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row>
    <row r="649" spans="2:78" ht="15">
      <c r="B649" s="12" t="s">
        <v>27</v>
      </c>
      <c r="C649" s="69"/>
      <c r="D649" s="69"/>
      <c r="E649" s="25"/>
      <c r="F649" s="182"/>
      <c r="G649">
        <f aca="true" t="shared" si="38" ref="G649:Y649">G7</f>
        <v>4</v>
      </c>
      <c r="H649">
        <f t="shared" si="38"/>
        <v>5</v>
      </c>
      <c r="I649">
        <f t="shared" si="38"/>
        <v>6</v>
      </c>
      <c r="J649">
        <f t="shared" si="38"/>
        <v>7</v>
      </c>
      <c r="K649">
        <f t="shared" si="38"/>
        <v>8</v>
      </c>
      <c r="L649">
        <f t="shared" si="38"/>
        <v>9</v>
      </c>
      <c r="M649">
        <f t="shared" si="38"/>
        <v>12</v>
      </c>
      <c r="N649">
        <f t="shared" si="38"/>
        <v>13</v>
      </c>
      <c r="O649">
        <f t="shared" si="38"/>
        <v>14</v>
      </c>
      <c r="P649">
        <f t="shared" si="38"/>
        <v>15</v>
      </c>
      <c r="Q649">
        <f t="shared" si="38"/>
        <v>19</v>
      </c>
      <c r="R649">
        <f t="shared" si="38"/>
        <v>22</v>
      </c>
      <c r="S649">
        <f t="shared" si="38"/>
        <v>23</v>
      </c>
      <c r="T649">
        <f t="shared" si="38"/>
        <v>27</v>
      </c>
      <c r="U649">
        <f t="shared" si="38"/>
        <v>28</v>
      </c>
      <c r="V649">
        <f t="shared" si="38"/>
        <v>29</v>
      </c>
      <c r="W649">
        <f t="shared" si="38"/>
        <v>30</v>
      </c>
      <c r="X649">
        <f t="shared" si="38"/>
        <v>0</v>
      </c>
      <c r="Y649">
        <f t="shared" si="38"/>
        <v>0</v>
      </c>
      <c r="Z649">
        <f aca="true" t="shared" si="39" ref="Z649:AF649">Z7</f>
        <v>0</v>
      </c>
      <c r="AA649">
        <f t="shared" si="39"/>
        <v>0</v>
      </c>
      <c r="AB649">
        <f t="shared" si="39"/>
        <v>0</v>
      </c>
      <c r="AC649">
        <f t="shared" si="39"/>
        <v>0</v>
      </c>
      <c r="AD649">
        <f t="shared" si="39"/>
        <v>0</v>
      </c>
      <c r="AE649">
        <f t="shared" si="39"/>
        <v>0</v>
      </c>
      <c r="AF649">
        <f t="shared" si="39"/>
        <v>0</v>
      </c>
      <c r="AG649" s="65"/>
      <c r="AH649" s="15"/>
      <c r="AI649" s="8"/>
      <c r="AJ649" s="8"/>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row>
    <row r="650" spans="1:78" ht="15">
      <c r="A650" s="68">
        <v>1</v>
      </c>
      <c r="B650" s="156" t="s">
        <v>5</v>
      </c>
      <c r="C650" s="157">
        <v>1</v>
      </c>
      <c r="D650" s="81"/>
      <c r="E650" s="25">
        <v>1</v>
      </c>
      <c r="F650" s="182"/>
      <c r="G650" s="178">
        <v>0.5</v>
      </c>
      <c r="AE650" s="21"/>
      <c r="AF650" s="45"/>
      <c r="AG650" s="65"/>
      <c r="AH650" s="15"/>
      <c r="AI650" s="8"/>
      <c r="AJ650" s="8"/>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row>
    <row r="651" spans="1:78" ht="15">
      <c r="A651" s="68">
        <v>2</v>
      </c>
      <c r="B651" s="156" t="s">
        <v>6</v>
      </c>
      <c r="C651" s="157">
        <v>1</v>
      </c>
      <c r="D651" s="81"/>
      <c r="E651" s="25">
        <v>1</v>
      </c>
      <c r="F651" s="182"/>
      <c r="G651" s="178">
        <v>1</v>
      </c>
      <c r="AE651" s="21"/>
      <c r="AF651" s="45"/>
      <c r="AG651" s="65"/>
      <c r="AH651" s="15"/>
      <c r="AI651" s="8"/>
      <c r="AJ651" s="8"/>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row>
    <row r="652" spans="1:78" ht="15">
      <c r="A652" s="68">
        <v>3</v>
      </c>
      <c r="B652" s="156" t="s">
        <v>7</v>
      </c>
      <c r="C652" s="157"/>
      <c r="D652" s="81"/>
      <c r="E652" s="25">
        <v>1</v>
      </c>
      <c r="F652" s="182"/>
      <c r="G652" s="178">
        <v>0.5</v>
      </c>
      <c r="AE652" s="21"/>
      <c r="AF652" s="45"/>
      <c r="AG652" s="65"/>
      <c r="AH652" s="15"/>
      <c r="AI652" s="8"/>
      <c r="AJ652" s="8"/>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row>
    <row r="653" spans="1:78" ht="15">
      <c r="A653" s="68">
        <v>4</v>
      </c>
      <c r="B653" s="156" t="s">
        <v>8</v>
      </c>
      <c r="C653" s="157">
        <v>1</v>
      </c>
      <c r="D653" s="81"/>
      <c r="E653" s="25">
        <v>1</v>
      </c>
      <c r="F653" s="182"/>
      <c r="G653" s="178">
        <v>1</v>
      </c>
      <c r="AE653" s="21"/>
      <c r="AF653" s="45"/>
      <c r="AG653" s="65"/>
      <c r="AH653" s="15"/>
      <c r="AI653" s="8"/>
      <c r="AJ653" s="8"/>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row>
    <row r="654" spans="1:78" ht="15">
      <c r="A654" s="68">
        <v>5</v>
      </c>
      <c r="B654" s="156" t="s">
        <v>9</v>
      </c>
      <c r="C654" s="157"/>
      <c r="D654" s="81"/>
      <c r="E654" s="25">
        <v>1</v>
      </c>
      <c r="F654" s="182"/>
      <c r="G654" s="178">
        <v>1</v>
      </c>
      <c r="AE654" s="21"/>
      <c r="AF654" s="45"/>
      <c r="AG654" s="65"/>
      <c r="AH654" s="15"/>
      <c r="AI654" s="8"/>
      <c r="AJ654" s="8"/>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row>
    <row r="655" spans="1:78" ht="15">
      <c r="A655" s="68">
        <v>6</v>
      </c>
      <c r="B655" s="156" t="s">
        <v>10</v>
      </c>
      <c r="C655" s="157"/>
      <c r="D655" s="81"/>
      <c r="E655" s="25">
        <v>1</v>
      </c>
      <c r="F655" s="182"/>
      <c r="G655" s="178">
        <v>0.5</v>
      </c>
      <c r="AE655" s="21"/>
      <c r="AF655" s="45"/>
      <c r="AG655" s="65"/>
      <c r="AH655" s="15"/>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row>
    <row r="656" spans="1:78" ht="15">
      <c r="A656" s="68">
        <v>7</v>
      </c>
      <c r="B656" s="156" t="s">
        <v>11</v>
      </c>
      <c r="C656" s="157">
        <v>1</v>
      </c>
      <c r="D656" s="81"/>
      <c r="E656" s="25">
        <v>1</v>
      </c>
      <c r="F656" s="182"/>
      <c r="G656" s="178">
        <v>1</v>
      </c>
      <c r="AE656" s="21"/>
      <c r="AF656" s="45"/>
      <c r="AG656" s="65"/>
      <c r="AH656" s="15"/>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row>
    <row r="657" spans="1:78" ht="15">
      <c r="A657" s="68">
        <v>8</v>
      </c>
      <c r="B657" s="156" t="s">
        <v>66</v>
      </c>
      <c r="C657" s="157">
        <v>1</v>
      </c>
      <c r="D657" s="81"/>
      <c r="E657" s="25">
        <v>1</v>
      </c>
      <c r="F657" s="182"/>
      <c r="G657" s="178">
        <v>1</v>
      </c>
      <c r="AE657" s="21"/>
      <c r="AF657" s="45"/>
      <c r="AG657" s="65"/>
      <c r="AH657" s="15"/>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row>
    <row r="658" spans="1:78" ht="15">
      <c r="A658" s="68">
        <v>9</v>
      </c>
      <c r="B658" s="156" t="s">
        <v>12</v>
      </c>
      <c r="C658" s="157">
        <v>1</v>
      </c>
      <c r="D658" s="81"/>
      <c r="E658" s="25">
        <v>1</v>
      </c>
      <c r="F658" s="182"/>
      <c r="G658" s="178">
        <v>0.5</v>
      </c>
      <c r="AE658" s="21"/>
      <c r="AF658" s="45"/>
      <c r="AG658" s="65"/>
      <c r="AH658" s="15"/>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row>
    <row r="659" spans="1:78" ht="15">
      <c r="A659" s="68">
        <v>10</v>
      </c>
      <c r="B659" s="156" t="s">
        <v>13</v>
      </c>
      <c r="C659" s="157">
        <v>1</v>
      </c>
      <c r="D659" s="81"/>
      <c r="E659" s="25">
        <v>1</v>
      </c>
      <c r="F659" s="182"/>
      <c r="G659" s="178">
        <v>1</v>
      </c>
      <c r="AE659" s="21"/>
      <c r="AF659" s="45"/>
      <c r="AG659" s="65"/>
      <c r="AH659" s="15"/>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row>
    <row r="660" spans="1:78" ht="15">
      <c r="A660" s="68">
        <v>11</v>
      </c>
      <c r="B660" s="156" t="s">
        <v>14</v>
      </c>
      <c r="C660" s="157"/>
      <c r="D660" s="81"/>
      <c r="E660" s="25">
        <v>1</v>
      </c>
      <c r="F660" s="182"/>
      <c r="G660" s="178">
        <v>1</v>
      </c>
      <c r="AE660" s="21"/>
      <c r="AF660" s="45"/>
      <c r="AG660" s="65"/>
      <c r="AH660" s="15"/>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row>
    <row r="661" spans="1:78" ht="15">
      <c r="A661" s="68">
        <v>12</v>
      </c>
      <c r="B661" s="156" t="s">
        <v>131</v>
      </c>
      <c r="C661" s="157">
        <v>1</v>
      </c>
      <c r="D661" s="81"/>
      <c r="E661" s="25">
        <v>1</v>
      </c>
      <c r="F661" s="182"/>
      <c r="G661" s="178">
        <v>1</v>
      </c>
      <c r="AE661" s="21"/>
      <c r="AF661" s="45"/>
      <c r="AG661" s="65"/>
      <c r="AH661" s="15"/>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row>
    <row r="662" spans="1:78" ht="15">
      <c r="A662" s="68">
        <v>13</v>
      </c>
      <c r="B662" s="156" t="s">
        <v>15</v>
      </c>
      <c r="C662" s="157"/>
      <c r="D662" s="81"/>
      <c r="E662" s="25">
        <v>1</v>
      </c>
      <c r="F662" s="182"/>
      <c r="G662" s="178">
        <v>1</v>
      </c>
      <c r="AE662" s="21"/>
      <c r="AF662" s="45"/>
      <c r="AG662" s="65"/>
      <c r="AH662" s="15"/>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row>
    <row r="663" spans="1:78" ht="15">
      <c r="A663" s="68">
        <v>14</v>
      </c>
      <c r="B663" s="156" t="s">
        <v>16</v>
      </c>
      <c r="C663" s="157"/>
      <c r="D663" s="81"/>
      <c r="E663" s="25">
        <v>1</v>
      </c>
      <c r="F663" s="182"/>
      <c r="G663" s="178">
        <v>0.5</v>
      </c>
      <c r="AE663" s="21"/>
      <c r="AF663" s="45"/>
      <c r="AG663" s="65"/>
      <c r="AH663" s="15"/>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row>
    <row r="664" spans="1:78" ht="15">
      <c r="A664" s="68">
        <v>15</v>
      </c>
      <c r="B664" s="156" t="s">
        <v>17</v>
      </c>
      <c r="C664" s="157"/>
      <c r="D664" s="81"/>
      <c r="E664" s="25">
        <v>1</v>
      </c>
      <c r="F664" s="182"/>
      <c r="G664" s="178">
        <v>1</v>
      </c>
      <c r="AE664" s="21"/>
      <c r="AF664" s="45"/>
      <c r="AG664" s="65"/>
      <c r="AH664" s="15"/>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row>
    <row r="665" spans="1:78" ht="15">
      <c r="A665" s="68">
        <v>16</v>
      </c>
      <c r="B665" s="156" t="s">
        <v>18</v>
      </c>
      <c r="C665" s="157"/>
      <c r="D665" s="81"/>
      <c r="E665" s="25">
        <v>1</v>
      </c>
      <c r="F665" s="182"/>
      <c r="G665" s="178">
        <v>1</v>
      </c>
      <c r="AE665" s="21"/>
      <c r="AF665" s="45"/>
      <c r="AG665" s="65"/>
      <c r="AH665" s="15"/>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row>
    <row r="666" spans="1:78" ht="15">
      <c r="A666" s="68">
        <v>17</v>
      </c>
      <c r="B666" s="156" t="s">
        <v>132</v>
      </c>
      <c r="C666" s="157"/>
      <c r="D666" s="81"/>
      <c r="E666" s="25">
        <v>1</v>
      </c>
      <c r="F666" s="182"/>
      <c r="G666" s="178">
        <v>1</v>
      </c>
      <c r="AE666" s="21"/>
      <c r="AF666" s="45"/>
      <c r="AG666" s="65"/>
      <c r="AH666" s="15"/>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row>
    <row r="667" spans="1:78" ht="15">
      <c r="A667" s="68">
        <v>18</v>
      </c>
      <c r="B667" s="156" t="s">
        <v>19</v>
      </c>
      <c r="C667" s="157"/>
      <c r="D667" s="81"/>
      <c r="E667" s="25">
        <v>1</v>
      </c>
      <c r="F667" s="182"/>
      <c r="G667" s="178">
        <v>1</v>
      </c>
      <c r="AE667" s="21"/>
      <c r="AF667" s="45"/>
      <c r="AG667" s="65"/>
      <c r="AH667" s="15"/>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row>
    <row r="668" spans="1:78" ht="15">
      <c r="A668" s="68">
        <v>19</v>
      </c>
      <c r="B668" s="156" t="s">
        <v>198</v>
      </c>
      <c r="C668" s="157"/>
      <c r="D668" s="81"/>
      <c r="E668" s="25">
        <v>1</v>
      </c>
      <c r="F668" s="182"/>
      <c r="P668" s="178">
        <v>1</v>
      </c>
      <c r="AE668" s="21"/>
      <c r="AF668" s="45"/>
      <c r="AG668" s="65"/>
      <c r="AH668" s="15"/>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row>
    <row r="669" spans="2:78" ht="15">
      <c r="B669" s="10"/>
      <c r="C669" s="82"/>
      <c r="D669" s="82"/>
      <c r="E669" s="25"/>
      <c r="F669" s="182"/>
      <c r="AE669" s="14"/>
      <c r="AF669" s="60"/>
      <c r="AG669" s="65"/>
      <c r="AH669" s="15"/>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row>
    <row r="670" spans="1:78" ht="15">
      <c r="A670" s="39"/>
      <c r="B670" s="15"/>
      <c r="C670" s="195"/>
      <c r="D670" s="195"/>
      <c r="E670" s="77"/>
      <c r="F670" s="190"/>
      <c r="G670" s="21"/>
      <c r="H670" s="21"/>
      <c r="I670" s="21"/>
      <c r="J670" s="21"/>
      <c r="K670" s="21"/>
      <c r="L670" s="21"/>
      <c r="M670" s="21"/>
      <c r="N670" s="21"/>
      <c r="O670" s="21"/>
      <c r="P670" s="21"/>
      <c r="Q670" s="21"/>
      <c r="R670" s="21"/>
      <c r="S670" s="21"/>
      <c r="T670" s="21"/>
      <c r="U670" s="21"/>
      <c r="V670" s="21"/>
      <c r="W670" s="21"/>
      <c r="X670" s="21"/>
      <c r="Y670" s="21"/>
      <c r="Z670" s="21"/>
      <c r="AA670" s="21"/>
      <c r="AB670" s="21"/>
      <c r="AC670" s="21"/>
      <c r="AD670" s="21"/>
      <c r="AE670" s="14"/>
      <c r="AF670" s="60"/>
      <c r="AG670" s="65"/>
      <c r="AH670" s="15"/>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row>
    <row r="671" spans="2:78" ht="15">
      <c r="B671" s="15"/>
      <c r="C671" s="85"/>
      <c r="D671" s="85"/>
      <c r="E671" s="77"/>
      <c r="F671" s="190"/>
      <c r="AE671" s="15"/>
      <c r="AF671" s="44"/>
      <c r="AG671" s="65"/>
      <c r="AH671" s="15"/>
      <c r="AI671" s="21"/>
      <c r="AJ671" s="21"/>
      <c r="AK671" s="21"/>
      <c r="AL671" s="21"/>
      <c r="AM671" s="15"/>
      <c r="AN671" s="15"/>
      <c r="AO671" s="15"/>
      <c r="AP671" s="15"/>
      <c r="AQ671" s="15"/>
      <c r="AR671" s="15"/>
      <c r="AS671" s="15"/>
      <c r="AT671" s="15"/>
      <c r="AU671" s="15"/>
      <c r="AV671" s="15"/>
      <c r="AW671" s="15"/>
      <c r="AX671" s="15"/>
      <c r="AY671" s="15"/>
      <c r="AZ671" s="15"/>
      <c r="BA671" s="15"/>
      <c r="BB671" s="15"/>
      <c r="BC671" s="15"/>
      <c r="BD671" s="15"/>
      <c r="BE671" s="15"/>
      <c r="BF671" s="15"/>
      <c r="BG671" s="15"/>
      <c r="BH671" s="15"/>
      <c r="BI671" s="15"/>
      <c r="BJ671" s="15"/>
      <c r="BK671" s="1"/>
      <c r="BL671" s="1"/>
      <c r="BM671" s="1"/>
      <c r="BN671" s="1"/>
      <c r="BO671" s="1"/>
      <c r="BP671" s="1"/>
      <c r="BQ671" s="1"/>
      <c r="BR671" s="1"/>
      <c r="BS671" s="1"/>
      <c r="BT671" s="1"/>
      <c r="BU671" s="1"/>
      <c r="BV671" s="1"/>
      <c r="BW671" s="1"/>
      <c r="BX671" s="1"/>
      <c r="BY671" s="1"/>
      <c r="BZ671" s="1"/>
    </row>
    <row r="672" spans="1:62" ht="15.75">
      <c r="A672">
        <f>SUM(E17:E670)</f>
        <v>562</v>
      </c>
      <c r="B672" s="21"/>
      <c r="C672" s="85"/>
      <c r="D672" s="85"/>
      <c r="E672" s="78"/>
      <c r="F672" s="192"/>
      <c r="AE672" s="21"/>
      <c r="AF672" s="45"/>
      <c r="AG672" s="65"/>
      <c r="AH672" s="21"/>
      <c r="AI672"/>
      <c r="AM672" s="21"/>
      <c r="AN672" s="21"/>
      <c r="AO672" s="21"/>
      <c r="AP672" s="21"/>
      <c r="AQ672" s="21"/>
      <c r="AR672" s="21"/>
      <c r="AS672" s="21"/>
      <c r="AT672" s="21"/>
      <c r="AU672" s="21"/>
      <c r="AV672" s="21"/>
      <c r="AW672" s="21"/>
      <c r="AX672" s="21"/>
      <c r="AY672" s="21"/>
      <c r="AZ672" s="21"/>
      <c r="BA672" s="21"/>
      <c r="BB672" s="21"/>
      <c r="BC672" s="21"/>
      <c r="BD672" s="21"/>
      <c r="BE672" s="21"/>
      <c r="BF672" s="21"/>
      <c r="BG672" s="21"/>
      <c r="BH672" s="21"/>
      <c r="BI672" s="21"/>
      <c r="BJ672" s="21"/>
    </row>
    <row r="673" spans="1:35" ht="15.75">
      <c r="A673">
        <f>SUM(C17:C670)</f>
        <v>136</v>
      </c>
      <c r="AE673" s="21"/>
      <c r="AF673" s="21"/>
      <c r="AG673" s="21"/>
      <c r="AH673" s="45"/>
      <c r="AI673"/>
    </row>
    <row r="674" spans="1:35" ht="15.75">
      <c r="A674">
        <f>+A673/A672</f>
        <v>0.24199288256227758</v>
      </c>
      <c r="AE674" s="21"/>
      <c r="AF674" s="21"/>
      <c r="AG674" s="21"/>
      <c r="AH674" s="45"/>
      <c r="AI674"/>
    </row>
    <row r="675" spans="31:35" ht="15.75">
      <c r="AE675" s="21"/>
      <c r="AF675" s="21"/>
      <c r="AG675" s="21"/>
      <c r="AH675" s="45"/>
      <c r="AI675"/>
    </row>
    <row r="676" spans="31:35" ht="15.75">
      <c r="AE676" s="21"/>
      <c r="AF676" s="21"/>
      <c r="AG676" s="21"/>
      <c r="AH676" s="45"/>
      <c r="AI676"/>
    </row>
    <row r="677" spans="31:35" ht="15.75">
      <c r="AE677" s="21"/>
      <c r="AF677" s="21"/>
      <c r="AG677" s="21"/>
      <c r="AH677" s="45"/>
      <c r="AI677"/>
    </row>
    <row r="678" spans="31:35" ht="15.75">
      <c r="AE678" s="21"/>
      <c r="AF678" s="21"/>
      <c r="AG678" s="21"/>
      <c r="AH678" s="45"/>
      <c r="AI678"/>
    </row>
    <row r="679" spans="31:35" ht="15.75">
      <c r="AE679" s="21"/>
      <c r="AF679" s="21"/>
      <c r="AG679" s="21"/>
      <c r="AH679" s="45"/>
      <c r="AI679"/>
    </row>
    <row r="680" spans="31:35" ht="15.75">
      <c r="AE680" s="21"/>
      <c r="AF680" s="21"/>
      <c r="AG680" s="21"/>
      <c r="AH680" s="45"/>
      <c r="AI680"/>
    </row>
    <row r="681" spans="31:35" ht="15.75">
      <c r="AE681" s="21"/>
      <c r="AF681" s="21"/>
      <c r="AG681" s="21"/>
      <c r="AH681" s="45"/>
      <c r="AI681"/>
    </row>
    <row r="682" spans="31:35" ht="15.75">
      <c r="AE682" s="21"/>
      <c r="AF682" s="21"/>
      <c r="AG682" s="21"/>
      <c r="AH682" s="45"/>
      <c r="AI682"/>
    </row>
    <row r="683" spans="31:35" ht="15.75">
      <c r="AE683" s="21"/>
      <c r="AF683" s="21"/>
      <c r="AG683" s="21"/>
      <c r="AH683" s="45"/>
      <c r="AI683"/>
    </row>
    <row r="684" spans="27:35" ht="15.75">
      <c r="AA684" s="163"/>
      <c r="AB684" s="163"/>
      <c r="AC684" s="165"/>
      <c r="AD684" s="165"/>
      <c r="AE684" s="21"/>
      <c r="AF684" s="21"/>
      <c r="AG684" s="21"/>
      <c r="AH684" s="45"/>
      <c r="AI684"/>
    </row>
    <row r="685" spans="27:35" ht="15.75">
      <c r="AA685" s="163"/>
      <c r="AB685" s="163"/>
      <c r="AC685" s="163"/>
      <c r="AD685" s="163"/>
      <c r="AH685" s="43"/>
      <c r="AI685"/>
    </row>
    <row r="686" spans="27:35" ht="15.75">
      <c r="AA686" s="163"/>
      <c r="AB686" s="163"/>
      <c r="AC686" s="163"/>
      <c r="AD686" s="163"/>
      <c r="AH686" s="43"/>
      <c r="AI686"/>
    </row>
    <row r="687" spans="27:35" ht="15.75">
      <c r="AA687" s="163"/>
      <c r="AB687" s="163"/>
      <c r="AC687" s="163"/>
      <c r="AD687" s="163"/>
      <c r="AH687" s="43"/>
      <c r="AI687"/>
    </row>
    <row r="688" spans="27:35" ht="15.75">
      <c r="AA688" s="163"/>
      <c r="AB688" s="163"/>
      <c r="AC688" s="163"/>
      <c r="AD688" s="163"/>
      <c r="AH688" s="43"/>
      <c r="AI688"/>
    </row>
    <row r="689" spans="27:35" ht="15.75">
      <c r="AA689" s="163"/>
      <c r="AB689" s="163"/>
      <c r="AC689" s="163"/>
      <c r="AD689" s="163"/>
      <c r="AH689" s="43"/>
      <c r="AI689"/>
    </row>
    <row r="690" spans="27:35" ht="15.75">
      <c r="AA690" s="163"/>
      <c r="AB690" s="163"/>
      <c r="AC690" s="163"/>
      <c r="AD690" s="163"/>
      <c r="AH690" s="43"/>
      <c r="AI690"/>
    </row>
    <row r="691" spans="27:35" ht="15.75">
      <c r="AA691" s="163"/>
      <c r="AB691" s="163"/>
      <c r="AC691" s="163"/>
      <c r="AD691" s="163"/>
      <c r="AH691" s="43"/>
      <c r="AI691"/>
    </row>
    <row r="692" spans="27:35" ht="15.75">
      <c r="AA692" s="163"/>
      <c r="AB692" s="163"/>
      <c r="AC692" s="163"/>
      <c r="AD692" s="163"/>
      <c r="AH692" s="43"/>
      <c r="AI692"/>
    </row>
    <row r="693" spans="27:35" ht="15.75">
      <c r="AA693" s="163"/>
      <c r="AB693" s="163"/>
      <c r="AC693" s="163"/>
      <c r="AD693" s="163"/>
      <c r="AH693" s="43"/>
      <c r="AI693"/>
    </row>
    <row r="694" spans="27:35" ht="15.75">
      <c r="AA694" s="163"/>
      <c r="AB694" s="163"/>
      <c r="AC694" s="163"/>
      <c r="AD694" s="163"/>
      <c r="AH694" s="43"/>
      <c r="AI694"/>
    </row>
    <row r="695" spans="27:35" ht="15.75">
      <c r="AA695" s="163"/>
      <c r="AB695" s="163"/>
      <c r="AC695" s="163"/>
      <c r="AD695" s="163"/>
      <c r="AH695" s="43"/>
      <c r="AI695"/>
    </row>
    <row r="696" spans="27:35" ht="15.75">
      <c r="AA696" s="163"/>
      <c r="AB696" s="163"/>
      <c r="AC696" s="163"/>
      <c r="AD696" s="163"/>
      <c r="AH696" s="43"/>
      <c r="AI696"/>
    </row>
    <row r="697" spans="27:35" ht="15.75">
      <c r="AA697" s="163"/>
      <c r="AB697" s="163"/>
      <c r="AC697" s="163"/>
      <c r="AD697" s="163"/>
      <c r="AH697" s="43"/>
      <c r="AI697"/>
    </row>
    <row r="698" spans="27:35" ht="15.75">
      <c r="AA698" s="163"/>
      <c r="AB698" s="163"/>
      <c r="AC698" s="163"/>
      <c r="AD698" s="163"/>
      <c r="AH698" s="43"/>
      <c r="AI698"/>
    </row>
    <row r="699" spans="27:35" ht="15.75">
      <c r="AA699" s="163"/>
      <c r="AB699" s="163"/>
      <c r="AC699" s="163"/>
      <c r="AD699" s="163"/>
      <c r="AH699" s="43"/>
      <c r="AI699"/>
    </row>
    <row r="700" spans="27:35" ht="15.75">
      <c r="AA700" s="163"/>
      <c r="AB700" s="163"/>
      <c r="AC700" s="163"/>
      <c r="AD700" s="163"/>
      <c r="AH700" s="43"/>
      <c r="AI700"/>
    </row>
    <row r="701" spans="27:35" ht="15.75">
      <c r="AA701" s="163"/>
      <c r="AB701" s="163"/>
      <c r="AC701" s="163"/>
      <c r="AD701" s="163"/>
      <c r="AH701" s="43"/>
      <c r="AI701"/>
    </row>
    <row r="702" spans="7:35" ht="15.75">
      <c r="G702" s="163"/>
      <c r="H702" s="163"/>
      <c r="I702" s="163"/>
      <c r="J702" s="163"/>
      <c r="AA702" s="163"/>
      <c r="AB702" s="163"/>
      <c r="AC702" s="163"/>
      <c r="AD702" s="163"/>
      <c r="AH702" s="43"/>
      <c r="AI702"/>
    </row>
    <row r="703" spans="7:35" ht="15.75">
      <c r="G703" s="163"/>
      <c r="H703" s="163"/>
      <c r="I703" s="163"/>
      <c r="J703" s="163"/>
      <c r="AA703" s="163"/>
      <c r="AB703" s="163"/>
      <c r="AC703" s="163"/>
      <c r="AD703" s="163"/>
      <c r="AH703" s="43"/>
      <c r="AI703"/>
    </row>
    <row r="704" spans="7:35" ht="15.75">
      <c r="G704" s="163"/>
      <c r="H704" s="163"/>
      <c r="I704" s="163"/>
      <c r="J704" s="163"/>
      <c r="K704" s="163"/>
      <c r="L704" s="163"/>
      <c r="M704" s="163"/>
      <c r="N704" s="163"/>
      <c r="O704" s="163"/>
      <c r="P704" s="163"/>
      <c r="Q704" s="163"/>
      <c r="R704" s="163"/>
      <c r="S704" s="163"/>
      <c r="T704" s="163"/>
      <c r="U704" s="163"/>
      <c r="V704" s="163"/>
      <c r="W704" s="163"/>
      <c r="X704" s="163"/>
      <c r="Y704" s="163"/>
      <c r="Z704" s="163"/>
      <c r="AA704" s="163"/>
      <c r="AB704" s="163"/>
      <c r="AC704" s="163"/>
      <c r="AD704" s="163"/>
      <c r="AH704" s="43"/>
      <c r="AI704"/>
    </row>
    <row r="705" spans="7:35" ht="15.75">
      <c r="G705" s="163"/>
      <c r="H705" s="163"/>
      <c r="I705" s="163"/>
      <c r="J705" s="163"/>
      <c r="K705" s="163"/>
      <c r="L705" s="163"/>
      <c r="M705" s="163"/>
      <c r="N705" s="163"/>
      <c r="O705" s="163"/>
      <c r="P705" s="163"/>
      <c r="Q705" s="163"/>
      <c r="R705" s="163"/>
      <c r="S705" s="163"/>
      <c r="T705" s="163"/>
      <c r="U705" s="163"/>
      <c r="V705" s="163"/>
      <c r="W705" s="163"/>
      <c r="X705" s="163"/>
      <c r="Y705" s="163"/>
      <c r="Z705" s="163"/>
      <c r="AA705" s="163"/>
      <c r="AB705" s="163"/>
      <c r="AC705" s="163"/>
      <c r="AD705" s="163"/>
      <c r="AH705" s="43"/>
      <c r="AI705"/>
    </row>
    <row r="706" spans="7:35" ht="15.75">
      <c r="G706" s="163"/>
      <c r="H706" s="163"/>
      <c r="I706" s="163"/>
      <c r="J706" s="163"/>
      <c r="K706" s="163"/>
      <c r="L706" s="163"/>
      <c r="M706" s="163"/>
      <c r="N706" s="163"/>
      <c r="O706" s="163"/>
      <c r="P706" s="163"/>
      <c r="Q706" s="163"/>
      <c r="R706" s="163"/>
      <c r="S706" s="163"/>
      <c r="T706" s="163"/>
      <c r="U706" s="163"/>
      <c r="V706" s="163"/>
      <c r="W706" s="163"/>
      <c r="X706" s="163"/>
      <c r="Y706" s="163"/>
      <c r="Z706" s="163"/>
      <c r="AA706" s="163"/>
      <c r="AB706" s="163"/>
      <c r="AC706" s="163"/>
      <c r="AD706" s="163"/>
      <c r="AH706" s="43"/>
      <c r="AI706"/>
    </row>
    <row r="707" spans="7:35" ht="15.75">
      <c r="G707" s="163"/>
      <c r="H707" s="163"/>
      <c r="I707" s="163"/>
      <c r="J707" s="163"/>
      <c r="K707" s="163"/>
      <c r="L707" s="163"/>
      <c r="M707" s="163"/>
      <c r="N707" s="163"/>
      <c r="O707" s="163"/>
      <c r="P707" s="163"/>
      <c r="Q707" s="163"/>
      <c r="R707" s="163"/>
      <c r="S707" s="163"/>
      <c r="T707" s="163"/>
      <c r="U707" s="163"/>
      <c r="V707" s="163"/>
      <c r="W707" s="163"/>
      <c r="X707" s="163"/>
      <c r="Y707" s="163"/>
      <c r="Z707" s="163"/>
      <c r="AA707" s="163"/>
      <c r="AB707" s="163"/>
      <c r="AC707" s="163"/>
      <c r="AD707" s="163"/>
      <c r="AH707" s="43"/>
      <c r="AI707"/>
    </row>
    <row r="708" spans="7:35" ht="15.75">
      <c r="G708" s="163"/>
      <c r="H708" s="163"/>
      <c r="I708" s="163"/>
      <c r="J708" s="163"/>
      <c r="K708" s="163"/>
      <c r="L708" s="163"/>
      <c r="M708" s="163"/>
      <c r="N708" s="163"/>
      <c r="O708" s="163"/>
      <c r="P708" s="163"/>
      <c r="Q708" s="163"/>
      <c r="R708" s="163"/>
      <c r="S708" s="163"/>
      <c r="T708" s="163"/>
      <c r="U708" s="163"/>
      <c r="V708" s="163"/>
      <c r="W708" s="163"/>
      <c r="X708" s="163"/>
      <c r="Y708" s="163"/>
      <c r="Z708" s="163"/>
      <c r="AA708" s="163"/>
      <c r="AB708" s="163"/>
      <c r="AC708" s="163"/>
      <c r="AD708" s="163"/>
      <c r="AH708" s="43"/>
      <c r="AI708"/>
    </row>
    <row r="709" spans="7:35" ht="15.75">
      <c r="G709" s="163"/>
      <c r="H709" s="163"/>
      <c r="I709" s="163"/>
      <c r="J709" s="163"/>
      <c r="K709" s="163"/>
      <c r="L709" s="163"/>
      <c r="M709" s="163"/>
      <c r="N709" s="163"/>
      <c r="O709" s="163"/>
      <c r="P709" s="163"/>
      <c r="Q709" s="163"/>
      <c r="R709" s="163"/>
      <c r="S709" s="163"/>
      <c r="T709" s="163"/>
      <c r="U709" s="163"/>
      <c r="V709" s="163"/>
      <c r="W709" s="163"/>
      <c r="X709" s="163"/>
      <c r="Y709" s="163"/>
      <c r="Z709" s="163"/>
      <c r="AA709" s="163"/>
      <c r="AB709" s="163"/>
      <c r="AC709" s="163"/>
      <c r="AD709" s="163"/>
      <c r="AH709" s="43"/>
      <c r="AI709"/>
    </row>
    <row r="710" spans="7:35" ht="15.75">
      <c r="G710" s="163"/>
      <c r="H710" s="163"/>
      <c r="I710" s="163"/>
      <c r="J710" s="163"/>
      <c r="K710" s="163"/>
      <c r="L710" s="163"/>
      <c r="M710" s="163"/>
      <c r="N710" s="163"/>
      <c r="O710" s="163"/>
      <c r="P710" s="163"/>
      <c r="Q710" s="163"/>
      <c r="R710" s="163"/>
      <c r="S710" s="163"/>
      <c r="T710" s="163"/>
      <c r="U710" s="163"/>
      <c r="V710" s="163"/>
      <c r="W710" s="163"/>
      <c r="X710" s="163"/>
      <c r="Y710" s="163"/>
      <c r="Z710" s="163"/>
      <c r="AA710" s="163"/>
      <c r="AB710" s="163"/>
      <c r="AC710" s="163"/>
      <c r="AD710" s="163"/>
      <c r="AH710" s="43"/>
      <c r="AI710"/>
    </row>
    <row r="711" spans="7:35" ht="15.75">
      <c r="G711" s="163"/>
      <c r="H711" s="163"/>
      <c r="I711" s="163"/>
      <c r="J711" s="163"/>
      <c r="K711" s="163"/>
      <c r="L711" s="163"/>
      <c r="M711" s="163"/>
      <c r="N711" s="163"/>
      <c r="O711" s="163"/>
      <c r="P711" s="163"/>
      <c r="Q711" s="163"/>
      <c r="R711" s="163"/>
      <c r="S711" s="163"/>
      <c r="T711" s="163"/>
      <c r="U711" s="163"/>
      <c r="V711" s="163"/>
      <c r="W711" s="163"/>
      <c r="X711" s="163"/>
      <c r="Y711" s="163"/>
      <c r="Z711" s="163"/>
      <c r="AA711" s="163"/>
      <c r="AB711" s="163"/>
      <c r="AC711" s="163"/>
      <c r="AD711" s="163"/>
      <c r="AH711" s="43"/>
      <c r="AI711"/>
    </row>
    <row r="712" spans="7:35" ht="15.75">
      <c r="G712" s="163"/>
      <c r="H712" s="163"/>
      <c r="I712" s="163"/>
      <c r="J712" s="163"/>
      <c r="K712" s="163"/>
      <c r="L712" s="163"/>
      <c r="M712" s="163"/>
      <c r="N712" s="163"/>
      <c r="O712" s="163"/>
      <c r="P712" s="163"/>
      <c r="Q712" s="163"/>
      <c r="R712" s="163"/>
      <c r="S712" s="163"/>
      <c r="T712" s="163"/>
      <c r="U712" s="163"/>
      <c r="V712" s="163"/>
      <c r="W712" s="163"/>
      <c r="X712" s="163"/>
      <c r="Y712" s="163"/>
      <c r="Z712" s="163"/>
      <c r="AA712" s="163"/>
      <c r="AB712" s="163"/>
      <c r="AC712" s="163"/>
      <c r="AD712" s="163"/>
      <c r="AH712" s="43"/>
      <c r="AI712"/>
    </row>
    <row r="713" spans="7:35" ht="15.75">
      <c r="G713" s="163"/>
      <c r="H713" s="163"/>
      <c r="I713" s="163"/>
      <c r="J713" s="163"/>
      <c r="K713" s="163"/>
      <c r="L713" s="163"/>
      <c r="M713" s="163"/>
      <c r="N713" s="163"/>
      <c r="O713" s="163"/>
      <c r="P713" s="163"/>
      <c r="Q713" s="163"/>
      <c r="R713" s="163"/>
      <c r="S713" s="163"/>
      <c r="T713" s="163"/>
      <c r="U713" s="163"/>
      <c r="V713" s="163"/>
      <c r="W713" s="163"/>
      <c r="X713" s="163"/>
      <c r="Y713" s="163"/>
      <c r="Z713" s="163"/>
      <c r="AA713" s="163"/>
      <c r="AB713" s="163"/>
      <c r="AC713" s="163"/>
      <c r="AD713" s="163"/>
      <c r="AH713" s="43"/>
      <c r="AI713"/>
    </row>
    <row r="714" spans="7:35" ht="15.75">
      <c r="G714" s="163"/>
      <c r="H714" s="163"/>
      <c r="I714" s="163"/>
      <c r="J714" s="163"/>
      <c r="K714" s="163"/>
      <c r="L714" s="163"/>
      <c r="M714" s="163"/>
      <c r="N714" s="163"/>
      <c r="O714" s="163"/>
      <c r="P714" s="163"/>
      <c r="Q714" s="163"/>
      <c r="R714" s="163"/>
      <c r="S714" s="163"/>
      <c r="T714" s="163"/>
      <c r="U714" s="163"/>
      <c r="V714" s="163"/>
      <c r="W714" s="163"/>
      <c r="X714" s="163"/>
      <c r="Y714" s="163"/>
      <c r="Z714" s="163"/>
      <c r="AA714" s="163"/>
      <c r="AB714" s="163"/>
      <c r="AC714" s="163"/>
      <c r="AD714" s="163"/>
      <c r="AH714" s="43"/>
      <c r="AI714"/>
    </row>
    <row r="715" spans="7:35" ht="15.75">
      <c r="G715" s="163"/>
      <c r="H715" s="163"/>
      <c r="I715" s="163"/>
      <c r="J715" s="163"/>
      <c r="K715" s="163"/>
      <c r="L715" s="163"/>
      <c r="M715" s="163"/>
      <c r="N715" s="163"/>
      <c r="O715" s="163"/>
      <c r="P715" s="163"/>
      <c r="Q715" s="163"/>
      <c r="R715" s="163"/>
      <c r="S715" s="163"/>
      <c r="T715" s="163"/>
      <c r="U715" s="163"/>
      <c r="V715" s="163"/>
      <c r="W715" s="163"/>
      <c r="X715" s="163"/>
      <c r="Y715" s="163"/>
      <c r="Z715" s="163"/>
      <c r="AA715" s="163"/>
      <c r="AB715" s="163"/>
      <c r="AC715" s="163"/>
      <c r="AD715" s="163"/>
      <c r="AH715" s="43"/>
      <c r="AI715"/>
    </row>
    <row r="716" spans="7:35" ht="15.75">
      <c r="G716" s="163"/>
      <c r="H716" s="163"/>
      <c r="I716" s="163"/>
      <c r="J716" s="163"/>
      <c r="K716" s="163"/>
      <c r="L716" s="163"/>
      <c r="M716" s="163"/>
      <c r="N716" s="163"/>
      <c r="O716" s="163"/>
      <c r="P716" s="163"/>
      <c r="Q716" s="163"/>
      <c r="R716" s="163"/>
      <c r="S716" s="163"/>
      <c r="T716" s="163"/>
      <c r="U716" s="163"/>
      <c r="V716" s="163"/>
      <c r="W716" s="163"/>
      <c r="X716" s="163"/>
      <c r="Y716" s="163"/>
      <c r="Z716" s="163"/>
      <c r="AA716" s="163"/>
      <c r="AB716" s="163"/>
      <c r="AC716" s="163"/>
      <c r="AD716" s="163"/>
      <c r="AH716" s="43"/>
      <c r="AI716"/>
    </row>
    <row r="717" spans="7:35" ht="15.75">
      <c r="G717" s="163"/>
      <c r="H717" s="163"/>
      <c r="I717" s="163"/>
      <c r="J717" s="163"/>
      <c r="K717" s="163"/>
      <c r="L717" s="163"/>
      <c r="M717" s="163"/>
      <c r="N717" s="163"/>
      <c r="O717" s="163"/>
      <c r="P717" s="163"/>
      <c r="Q717" s="163"/>
      <c r="R717" s="163"/>
      <c r="S717" s="163"/>
      <c r="T717" s="163"/>
      <c r="U717" s="163"/>
      <c r="V717" s="163"/>
      <c r="W717" s="163"/>
      <c r="X717" s="163"/>
      <c r="Y717" s="163"/>
      <c r="Z717" s="163"/>
      <c r="AA717" s="163"/>
      <c r="AB717" s="163"/>
      <c r="AC717" s="163"/>
      <c r="AD717" s="163"/>
      <c r="AH717" s="43"/>
      <c r="AI717"/>
    </row>
    <row r="718" spans="7:35" ht="15.75">
      <c r="G718" s="163"/>
      <c r="H718" s="163"/>
      <c r="I718" s="163"/>
      <c r="J718" s="163"/>
      <c r="K718" s="163"/>
      <c r="L718" s="163"/>
      <c r="M718" s="163"/>
      <c r="N718" s="163"/>
      <c r="O718" s="163"/>
      <c r="P718" s="163"/>
      <c r="Q718" s="163"/>
      <c r="R718" s="163"/>
      <c r="S718" s="163"/>
      <c r="T718" s="163"/>
      <c r="U718" s="163"/>
      <c r="V718" s="163"/>
      <c r="W718" s="163"/>
      <c r="X718" s="163"/>
      <c r="Y718" s="163"/>
      <c r="Z718" s="163"/>
      <c r="AA718" s="163"/>
      <c r="AB718" s="163"/>
      <c r="AC718" s="163"/>
      <c r="AD718" s="163"/>
      <c r="AH718" s="43"/>
      <c r="AI718"/>
    </row>
    <row r="719" spans="7:35" ht="15.75">
      <c r="G719" s="163"/>
      <c r="H719" s="163"/>
      <c r="I719" s="163"/>
      <c r="J719" s="163"/>
      <c r="K719" s="163"/>
      <c r="L719" s="163"/>
      <c r="M719" s="163"/>
      <c r="N719" s="163"/>
      <c r="O719" s="163"/>
      <c r="P719" s="163"/>
      <c r="Q719" s="163"/>
      <c r="R719" s="163"/>
      <c r="S719" s="163"/>
      <c r="T719" s="163"/>
      <c r="U719" s="163"/>
      <c r="V719" s="163"/>
      <c r="W719" s="163"/>
      <c r="X719" s="163"/>
      <c r="Y719" s="163"/>
      <c r="Z719" s="163"/>
      <c r="AA719" s="163"/>
      <c r="AB719" s="163"/>
      <c r="AC719" s="163"/>
      <c r="AD719" s="163"/>
      <c r="AH719" s="43"/>
      <c r="AI719"/>
    </row>
    <row r="720" spans="7:35" ht="15.75">
      <c r="G720" s="163"/>
      <c r="H720" s="163"/>
      <c r="I720" s="163"/>
      <c r="J720" s="163"/>
      <c r="K720" s="163"/>
      <c r="L720" s="163"/>
      <c r="M720" s="163"/>
      <c r="N720" s="163"/>
      <c r="O720" s="163"/>
      <c r="P720" s="163"/>
      <c r="Q720" s="163"/>
      <c r="R720" s="163"/>
      <c r="S720" s="163"/>
      <c r="T720" s="163"/>
      <c r="U720" s="163"/>
      <c r="V720" s="163"/>
      <c r="W720" s="163"/>
      <c r="X720" s="163"/>
      <c r="Y720" s="163"/>
      <c r="Z720" s="163"/>
      <c r="AA720" s="163"/>
      <c r="AB720" s="163"/>
      <c r="AC720" s="163"/>
      <c r="AD720" s="163"/>
      <c r="AH720" s="43"/>
      <c r="AI720"/>
    </row>
    <row r="721" spans="7:35" ht="15.75">
      <c r="G721" s="163"/>
      <c r="H721" s="163"/>
      <c r="I721" s="163"/>
      <c r="J721" s="163"/>
      <c r="K721" s="163"/>
      <c r="L721" s="163"/>
      <c r="M721" s="163"/>
      <c r="N721" s="163"/>
      <c r="O721" s="163"/>
      <c r="P721" s="163"/>
      <c r="Q721" s="163"/>
      <c r="R721" s="163"/>
      <c r="S721" s="163"/>
      <c r="T721" s="163"/>
      <c r="U721" s="163"/>
      <c r="V721" s="163"/>
      <c r="W721" s="163"/>
      <c r="X721" s="163"/>
      <c r="Y721" s="163"/>
      <c r="Z721" s="163"/>
      <c r="AA721" s="163"/>
      <c r="AB721" s="163"/>
      <c r="AC721" s="163"/>
      <c r="AD721" s="163"/>
      <c r="AH721" s="43"/>
      <c r="AI721"/>
    </row>
    <row r="722" spans="7:35" ht="15.75">
      <c r="G722" s="163"/>
      <c r="H722" s="163"/>
      <c r="I722" s="163"/>
      <c r="J722" s="163"/>
      <c r="K722" s="163"/>
      <c r="L722" s="163"/>
      <c r="M722" s="163"/>
      <c r="N722" s="163"/>
      <c r="O722" s="163"/>
      <c r="P722" s="163"/>
      <c r="Q722" s="163"/>
      <c r="R722" s="163"/>
      <c r="S722" s="163"/>
      <c r="T722" s="163"/>
      <c r="U722" s="163"/>
      <c r="V722" s="163"/>
      <c r="W722" s="163"/>
      <c r="X722" s="163"/>
      <c r="Y722" s="163"/>
      <c r="Z722" s="163"/>
      <c r="AA722" s="163"/>
      <c r="AB722" s="163"/>
      <c r="AC722" s="163"/>
      <c r="AD722" s="163"/>
      <c r="AH722" s="43"/>
      <c r="AI722"/>
    </row>
    <row r="723" spans="7:35" ht="15.75">
      <c r="G723" s="163"/>
      <c r="H723" s="163"/>
      <c r="I723" s="163"/>
      <c r="J723" s="163"/>
      <c r="K723" s="163"/>
      <c r="L723" s="163"/>
      <c r="M723" s="163"/>
      <c r="N723" s="163"/>
      <c r="O723" s="163"/>
      <c r="P723" s="163"/>
      <c r="Q723" s="163"/>
      <c r="R723" s="163"/>
      <c r="S723" s="163"/>
      <c r="T723" s="163"/>
      <c r="U723" s="163"/>
      <c r="V723" s="163"/>
      <c r="W723" s="163"/>
      <c r="X723" s="163"/>
      <c r="Y723" s="163"/>
      <c r="Z723" s="163"/>
      <c r="AA723" s="163"/>
      <c r="AB723" s="163"/>
      <c r="AC723" s="163"/>
      <c r="AD723" s="163"/>
      <c r="AH723" s="43"/>
      <c r="AI723"/>
    </row>
    <row r="724" spans="7:35" ht="15.75">
      <c r="G724" s="163"/>
      <c r="H724" s="163"/>
      <c r="I724" s="163"/>
      <c r="J724" s="163"/>
      <c r="K724" s="163"/>
      <c r="L724" s="163"/>
      <c r="M724" s="163"/>
      <c r="N724" s="163"/>
      <c r="O724" s="163"/>
      <c r="P724" s="163"/>
      <c r="Q724" s="163"/>
      <c r="R724" s="163"/>
      <c r="S724" s="163"/>
      <c r="T724" s="163"/>
      <c r="U724" s="163"/>
      <c r="V724" s="163"/>
      <c r="W724" s="163"/>
      <c r="X724" s="163"/>
      <c r="Y724" s="163"/>
      <c r="Z724" s="163"/>
      <c r="AA724" s="163"/>
      <c r="AB724" s="163"/>
      <c r="AC724" s="163"/>
      <c r="AD724" s="163"/>
      <c r="AH724" s="43"/>
      <c r="AI724"/>
    </row>
    <row r="725" spans="7:35" ht="15.75">
      <c r="G725" s="163"/>
      <c r="H725" s="163"/>
      <c r="I725" s="163"/>
      <c r="J725" s="163"/>
      <c r="K725" s="163"/>
      <c r="L725" s="163"/>
      <c r="M725" s="163"/>
      <c r="N725" s="163"/>
      <c r="O725" s="163"/>
      <c r="P725" s="163"/>
      <c r="Q725" s="163"/>
      <c r="R725" s="163"/>
      <c r="S725" s="163"/>
      <c r="T725" s="163"/>
      <c r="U725" s="163"/>
      <c r="V725" s="163"/>
      <c r="W725" s="163"/>
      <c r="X725" s="163"/>
      <c r="Y725" s="163"/>
      <c r="Z725" s="163"/>
      <c r="AA725" s="163"/>
      <c r="AB725" s="163"/>
      <c r="AC725" s="163"/>
      <c r="AD725" s="163"/>
      <c r="AH725" s="43"/>
      <c r="AI725"/>
    </row>
    <row r="726" spans="7:35" ht="15.75">
      <c r="G726" s="163"/>
      <c r="H726" s="163"/>
      <c r="I726" s="163"/>
      <c r="J726" s="163"/>
      <c r="K726" s="163"/>
      <c r="L726" s="163"/>
      <c r="M726" s="163"/>
      <c r="N726" s="163"/>
      <c r="O726" s="163"/>
      <c r="P726" s="163"/>
      <c r="Q726" s="163"/>
      <c r="R726" s="163"/>
      <c r="S726" s="163"/>
      <c r="T726" s="163"/>
      <c r="U726" s="163"/>
      <c r="V726" s="163"/>
      <c r="W726" s="163"/>
      <c r="X726" s="163"/>
      <c r="Y726" s="163"/>
      <c r="Z726" s="163"/>
      <c r="AA726" s="163"/>
      <c r="AB726" s="163"/>
      <c r="AC726" s="163"/>
      <c r="AD726" s="163"/>
      <c r="AH726" s="43"/>
      <c r="AI726"/>
    </row>
    <row r="727" spans="7:35" ht="15.75">
      <c r="G727" s="163"/>
      <c r="H727" s="163"/>
      <c r="I727" s="163"/>
      <c r="J727" s="163"/>
      <c r="K727" s="163"/>
      <c r="L727" s="163"/>
      <c r="M727" s="163"/>
      <c r="N727" s="163"/>
      <c r="O727" s="163"/>
      <c r="P727" s="163"/>
      <c r="Q727" s="163"/>
      <c r="R727" s="163"/>
      <c r="S727" s="163"/>
      <c r="T727" s="163"/>
      <c r="U727" s="163"/>
      <c r="V727" s="163"/>
      <c r="W727" s="163"/>
      <c r="X727" s="163"/>
      <c r="Y727" s="163"/>
      <c r="Z727" s="163"/>
      <c r="AA727" s="163"/>
      <c r="AB727" s="163"/>
      <c r="AC727" s="163"/>
      <c r="AD727" s="163"/>
      <c r="AH727" s="43"/>
      <c r="AI727"/>
    </row>
    <row r="728" spans="7:35" ht="15.75">
      <c r="G728" s="163"/>
      <c r="H728" s="163"/>
      <c r="I728" s="163"/>
      <c r="J728" s="163"/>
      <c r="K728" s="163"/>
      <c r="L728" s="163"/>
      <c r="M728" s="163"/>
      <c r="N728" s="163"/>
      <c r="O728" s="163"/>
      <c r="P728" s="163"/>
      <c r="Q728" s="163"/>
      <c r="R728" s="163"/>
      <c r="S728" s="163"/>
      <c r="T728" s="163"/>
      <c r="U728" s="163"/>
      <c r="V728" s="163"/>
      <c r="W728" s="163"/>
      <c r="X728" s="163"/>
      <c r="Y728" s="163"/>
      <c r="Z728" s="163"/>
      <c r="AA728" s="163"/>
      <c r="AB728" s="163"/>
      <c r="AC728" s="163"/>
      <c r="AD728" s="163"/>
      <c r="AH728" s="43"/>
      <c r="AI728"/>
    </row>
    <row r="729" spans="7:35" ht="15.75">
      <c r="G729" s="163"/>
      <c r="H729" s="163"/>
      <c r="I729" s="163"/>
      <c r="J729" s="163"/>
      <c r="K729" s="163"/>
      <c r="L729" s="163"/>
      <c r="M729" s="163"/>
      <c r="N729" s="163"/>
      <c r="O729" s="163"/>
      <c r="P729" s="163"/>
      <c r="Q729" s="163"/>
      <c r="R729" s="163"/>
      <c r="S729" s="163"/>
      <c r="T729" s="163"/>
      <c r="U729" s="163"/>
      <c r="V729" s="163"/>
      <c r="W729" s="163"/>
      <c r="X729" s="163"/>
      <c r="Y729" s="163"/>
      <c r="Z729" s="163"/>
      <c r="AA729" s="163"/>
      <c r="AB729" s="163"/>
      <c r="AC729" s="163"/>
      <c r="AD729" s="163"/>
      <c r="AH729" s="43"/>
      <c r="AI729"/>
    </row>
    <row r="730" spans="7:35" ht="15.75">
      <c r="G730" s="163"/>
      <c r="H730" s="163"/>
      <c r="I730" s="163"/>
      <c r="J730" s="163"/>
      <c r="K730" s="163"/>
      <c r="L730" s="163"/>
      <c r="M730" s="163"/>
      <c r="N730" s="163"/>
      <c r="O730" s="163"/>
      <c r="P730" s="163"/>
      <c r="Q730" s="163"/>
      <c r="R730" s="163"/>
      <c r="S730" s="163"/>
      <c r="T730" s="163"/>
      <c r="U730" s="163"/>
      <c r="V730" s="163"/>
      <c r="W730" s="163"/>
      <c r="X730" s="163"/>
      <c r="Y730" s="163"/>
      <c r="Z730" s="163"/>
      <c r="AA730" s="163"/>
      <c r="AB730" s="163"/>
      <c r="AC730" s="163"/>
      <c r="AD730" s="163"/>
      <c r="AH730" s="43"/>
      <c r="AI730"/>
    </row>
    <row r="731" spans="7:35" ht="15.75">
      <c r="G731" s="163"/>
      <c r="H731" s="163"/>
      <c r="I731" s="163"/>
      <c r="J731" s="163"/>
      <c r="K731" s="163"/>
      <c r="L731" s="163"/>
      <c r="M731" s="163"/>
      <c r="N731" s="163"/>
      <c r="O731" s="163"/>
      <c r="P731" s="163"/>
      <c r="Q731" s="163"/>
      <c r="R731" s="163"/>
      <c r="S731" s="163"/>
      <c r="T731" s="163"/>
      <c r="U731" s="163"/>
      <c r="V731" s="163"/>
      <c r="W731" s="163"/>
      <c r="X731" s="163"/>
      <c r="Y731" s="163"/>
      <c r="Z731" s="163"/>
      <c r="AA731" s="163"/>
      <c r="AB731" s="163"/>
      <c r="AC731" s="163"/>
      <c r="AD731" s="163"/>
      <c r="AH731" s="43"/>
      <c r="AI731"/>
    </row>
    <row r="732" spans="34:35" ht="15.75">
      <c r="AH732" s="43"/>
      <c r="AI732"/>
    </row>
    <row r="733" spans="34:35" ht="15.75">
      <c r="AH733" s="43"/>
      <c r="AI733"/>
    </row>
    <row r="734" spans="34:35" ht="15.75">
      <c r="AH734" s="43"/>
      <c r="AI734"/>
    </row>
    <row r="735" spans="34:35" ht="15.75">
      <c r="AH735" s="43"/>
      <c r="AI735"/>
    </row>
    <row r="736" spans="34:35" ht="15.75">
      <c r="AH736" s="43"/>
      <c r="AI736"/>
    </row>
    <row r="737" spans="34:35" ht="15.75">
      <c r="AH737" s="43"/>
      <c r="AI737"/>
    </row>
    <row r="738" spans="34:35" ht="15.75">
      <c r="AH738" s="43"/>
      <c r="AI738"/>
    </row>
    <row r="739" spans="34:35" ht="15.75">
      <c r="AH739" s="43"/>
      <c r="AI739"/>
    </row>
    <row r="740" spans="34:35" ht="15.75">
      <c r="AH740" s="43"/>
      <c r="AI740"/>
    </row>
    <row r="741" spans="34:35" ht="15.75">
      <c r="AH741" s="43"/>
      <c r="AI741"/>
    </row>
    <row r="742" spans="34:35" ht="15.75">
      <c r="AH742" s="43"/>
      <c r="AI742"/>
    </row>
    <row r="743" spans="34:35" ht="15.75">
      <c r="AH743" s="43"/>
      <c r="AI743"/>
    </row>
    <row r="744" spans="34:35" ht="15.75">
      <c r="AH744" s="43"/>
      <c r="AI744"/>
    </row>
    <row r="745" spans="34:35" ht="15.75">
      <c r="AH745" s="43"/>
      <c r="AI745"/>
    </row>
    <row r="746" spans="34:35" ht="15.75">
      <c r="AH746" s="43"/>
      <c r="AI746"/>
    </row>
    <row r="747" spans="34:35" ht="15.75">
      <c r="AH747" s="43"/>
      <c r="AI747"/>
    </row>
    <row r="748" spans="34:35" ht="15.75">
      <c r="AH748" s="43"/>
      <c r="AI748"/>
    </row>
    <row r="749" spans="34:35" ht="15.75">
      <c r="AH749" s="43"/>
      <c r="AI749"/>
    </row>
    <row r="750" spans="34:35" ht="15.75">
      <c r="AH750" s="43"/>
      <c r="AI750"/>
    </row>
    <row r="751" spans="34:35" ht="15.75">
      <c r="AH751" s="43"/>
      <c r="AI751"/>
    </row>
    <row r="752" spans="34:35" ht="15.75">
      <c r="AH752" s="43"/>
      <c r="AI752"/>
    </row>
    <row r="753" spans="34:35" ht="15.75">
      <c r="AH753" s="43"/>
      <c r="AI753"/>
    </row>
    <row r="754" spans="34:35" ht="15.75">
      <c r="AH754" s="43"/>
      <c r="AI754"/>
    </row>
    <row r="755" spans="34:35" ht="15.75">
      <c r="AH755" s="43"/>
      <c r="AI755"/>
    </row>
    <row r="756" spans="34:35" ht="15.75">
      <c r="AH756" s="43"/>
      <c r="AI756"/>
    </row>
    <row r="757" spans="34:35" ht="15.75">
      <c r="AH757" s="43"/>
      <c r="AI757"/>
    </row>
    <row r="758" spans="34:35" ht="15.75">
      <c r="AH758" s="43"/>
      <c r="AI758"/>
    </row>
    <row r="759" spans="34:35" ht="15.75">
      <c r="AH759" s="43"/>
      <c r="AI759"/>
    </row>
    <row r="760" spans="34:35" ht="15.75">
      <c r="AH760" s="43"/>
      <c r="AI760"/>
    </row>
    <row r="761" spans="34:35" ht="15.75">
      <c r="AH761" s="43"/>
      <c r="AI761"/>
    </row>
    <row r="762" spans="34:35" ht="15.75">
      <c r="AH762" s="43"/>
      <c r="AI762"/>
    </row>
    <row r="763" spans="34:35" ht="15.75">
      <c r="AH763" s="43"/>
      <c r="AI763"/>
    </row>
    <row r="764" spans="34:35" ht="15.75">
      <c r="AH764" s="43"/>
      <c r="AI764"/>
    </row>
    <row r="765" spans="34:35" ht="15.75">
      <c r="AH765" s="43"/>
      <c r="AI765"/>
    </row>
    <row r="766" spans="34:35" ht="15.75">
      <c r="AH766" s="43"/>
      <c r="AI766"/>
    </row>
    <row r="767" spans="34:35" ht="15.75">
      <c r="AH767" s="43"/>
      <c r="AI767"/>
    </row>
    <row r="768" spans="34:35" ht="15.75">
      <c r="AH768" s="43"/>
      <c r="AI768"/>
    </row>
    <row r="769" spans="34:35" ht="15.75">
      <c r="AH769" s="43"/>
      <c r="AI769"/>
    </row>
    <row r="770" spans="34:35" ht="15.75">
      <c r="AH770" s="43"/>
      <c r="AI770"/>
    </row>
    <row r="771" spans="34:35" ht="15.75">
      <c r="AH771" s="43"/>
      <c r="AI771"/>
    </row>
    <row r="772" spans="34:35" ht="15.75">
      <c r="AH772" s="43"/>
      <c r="AI772"/>
    </row>
    <row r="773" spans="34:35" ht="15.75">
      <c r="AH773" s="43"/>
      <c r="AI773"/>
    </row>
    <row r="774" spans="34:35" ht="15.75">
      <c r="AH774" s="43"/>
      <c r="AI774"/>
    </row>
    <row r="775" spans="34:35" ht="15.75">
      <c r="AH775" s="43"/>
      <c r="AI775"/>
    </row>
    <row r="776" spans="34:35" ht="15.75">
      <c r="AH776" s="43"/>
      <c r="AI776"/>
    </row>
    <row r="777" spans="34:35" ht="15.75">
      <c r="AH777" s="43"/>
      <c r="AI777"/>
    </row>
    <row r="778" spans="34:35" ht="15.75">
      <c r="AH778" s="43"/>
      <c r="AI778"/>
    </row>
    <row r="779" spans="34:35" ht="15.75">
      <c r="AH779" s="43"/>
      <c r="AI779"/>
    </row>
    <row r="780" spans="34:35" ht="15.75">
      <c r="AH780" s="43"/>
      <c r="AI780"/>
    </row>
    <row r="781" spans="34:35" ht="15.75">
      <c r="AH781" s="43"/>
      <c r="AI781"/>
    </row>
    <row r="782" spans="34:35" ht="15.75">
      <c r="AH782" s="43"/>
      <c r="AI782"/>
    </row>
    <row r="783" spans="34:35" ht="15.75">
      <c r="AH783" s="43"/>
      <c r="AI783"/>
    </row>
    <row r="784" spans="34:35" ht="15.75">
      <c r="AH784" s="43"/>
      <c r="AI784"/>
    </row>
    <row r="785" spans="34:35" ht="15.75">
      <c r="AH785" s="43"/>
      <c r="AI785"/>
    </row>
    <row r="786" spans="34:35" ht="15.75">
      <c r="AH786" s="43"/>
      <c r="AI786"/>
    </row>
    <row r="787" spans="34:35" ht="15.75">
      <c r="AH787" s="43"/>
      <c r="AI787"/>
    </row>
    <row r="788" spans="34:35" ht="15.75">
      <c r="AH788" s="43"/>
      <c r="AI788"/>
    </row>
    <row r="789" spans="34:35" ht="15.75">
      <c r="AH789" s="43"/>
      <c r="AI789"/>
    </row>
    <row r="790" spans="34:35" ht="15.75">
      <c r="AH790" s="43"/>
      <c r="AI790"/>
    </row>
    <row r="791" spans="34:35" ht="15.75">
      <c r="AH791" s="43"/>
      <c r="AI791"/>
    </row>
    <row r="792" spans="34:35" ht="15.75">
      <c r="AH792" s="43"/>
      <c r="AI792"/>
    </row>
    <row r="793" spans="34:35" ht="15.75">
      <c r="AH793" s="43"/>
      <c r="AI793"/>
    </row>
    <row r="794" spans="34:35" ht="15.75">
      <c r="AH794" s="43"/>
      <c r="AI794"/>
    </row>
    <row r="795" spans="34:35" ht="15.75">
      <c r="AH795" s="43"/>
      <c r="AI795"/>
    </row>
    <row r="796" spans="34:35" ht="15.75">
      <c r="AH796" s="43"/>
      <c r="AI796"/>
    </row>
    <row r="797" spans="34:35" ht="15.75">
      <c r="AH797" s="43"/>
      <c r="AI797"/>
    </row>
    <row r="798" spans="34:35" ht="15.75">
      <c r="AH798" s="43"/>
      <c r="AI798"/>
    </row>
    <row r="799" spans="34:35" ht="15.75">
      <c r="AH799" s="43"/>
      <c r="AI799"/>
    </row>
    <row r="800" spans="34:35" ht="15.75">
      <c r="AH800" s="43"/>
      <c r="AI800"/>
    </row>
    <row r="801" spans="34:35" ht="15.75">
      <c r="AH801" s="43"/>
      <c r="AI801"/>
    </row>
    <row r="802" spans="34:35" ht="15.75">
      <c r="AH802" s="43"/>
      <c r="AI802"/>
    </row>
    <row r="803" spans="34:35" ht="15.75">
      <c r="AH803" s="43"/>
      <c r="AI803"/>
    </row>
    <row r="804" spans="34:35" ht="15.75">
      <c r="AH804" s="43"/>
      <c r="AI804"/>
    </row>
    <row r="805" spans="34:35" ht="15.75">
      <c r="AH805" s="43"/>
      <c r="AI805"/>
    </row>
    <row r="806" spans="34:35" ht="15.75">
      <c r="AH806" s="43"/>
      <c r="AI806"/>
    </row>
    <row r="807" spans="34:35" ht="15.75">
      <c r="AH807" s="43"/>
      <c r="AI807"/>
    </row>
    <row r="808" spans="34:35" ht="15.75">
      <c r="AH808" s="43"/>
      <c r="AI808"/>
    </row>
    <row r="809" spans="34:35" ht="15.75">
      <c r="AH809" s="43"/>
      <c r="AI809"/>
    </row>
    <row r="810" spans="34:35" ht="15.75">
      <c r="AH810" s="43"/>
      <c r="AI810"/>
    </row>
    <row r="811" spans="34:35" ht="15.75">
      <c r="AH811" s="43"/>
      <c r="AI811"/>
    </row>
    <row r="812" spans="34:35" ht="15.75">
      <c r="AH812" s="43"/>
      <c r="AI812"/>
    </row>
    <row r="813" spans="34:35" ht="15.75">
      <c r="AH813" s="43"/>
      <c r="AI813"/>
    </row>
    <row r="814" spans="34:35" ht="15.75">
      <c r="AH814" s="43"/>
      <c r="AI814"/>
    </row>
    <row r="815" spans="34:35" ht="15.75">
      <c r="AH815" s="43"/>
      <c r="AI815"/>
    </row>
    <row r="816" spans="34:35" ht="15.75">
      <c r="AH816" s="43"/>
      <c r="AI816"/>
    </row>
    <row r="817" spans="34:35" ht="15.75">
      <c r="AH817" s="43"/>
      <c r="AI817"/>
    </row>
    <row r="818" spans="34:35" ht="15.75">
      <c r="AH818" s="43"/>
      <c r="AI818"/>
    </row>
    <row r="819" spans="34:35" ht="15.75">
      <c r="AH819" s="43"/>
      <c r="AI819"/>
    </row>
    <row r="820" spans="34:35" ht="15.75">
      <c r="AH820" s="43"/>
      <c r="AI820"/>
    </row>
    <row r="821" spans="34:35" ht="15.75">
      <c r="AH821" s="43"/>
      <c r="AI821"/>
    </row>
    <row r="822" spans="34:35" ht="15.75">
      <c r="AH822" s="43"/>
      <c r="AI822"/>
    </row>
    <row r="823" spans="34:35" ht="15.75">
      <c r="AH823" s="43"/>
      <c r="AI823"/>
    </row>
    <row r="824" spans="34:35" ht="15.75">
      <c r="AH824" s="43"/>
      <c r="AI824"/>
    </row>
    <row r="825" spans="34:35" ht="15.75">
      <c r="AH825" s="43"/>
      <c r="AI825"/>
    </row>
    <row r="826" spans="34:35" ht="15.75">
      <c r="AH826" s="43"/>
      <c r="AI826"/>
    </row>
    <row r="827" spans="34:35" ht="15.75">
      <c r="AH827" s="43"/>
      <c r="AI827"/>
    </row>
    <row r="828" spans="34:35" ht="15.75">
      <c r="AH828" s="43"/>
      <c r="AI828"/>
    </row>
    <row r="829" spans="34:35" ht="15.75">
      <c r="AH829" s="43"/>
      <c r="AI829"/>
    </row>
    <row r="830" spans="34:35" ht="15.75">
      <c r="AH830" s="43"/>
      <c r="AI830"/>
    </row>
    <row r="831" spans="34:35" ht="15.75">
      <c r="AH831" s="43"/>
      <c r="AI831"/>
    </row>
    <row r="832" spans="34:35" ht="15.75">
      <c r="AH832" s="43"/>
      <c r="AI832"/>
    </row>
    <row r="833" spans="34:35" ht="15.75">
      <c r="AH833" s="43"/>
      <c r="AI833"/>
    </row>
    <row r="834" spans="34:35" ht="15.75">
      <c r="AH834" s="43"/>
      <c r="AI834"/>
    </row>
    <row r="835" spans="34:35" ht="15.75">
      <c r="AH835" s="43"/>
      <c r="AI835"/>
    </row>
    <row r="836" spans="34:35" ht="15.75">
      <c r="AH836" s="43"/>
      <c r="AI836"/>
    </row>
    <row r="837" spans="34:35" ht="15.75">
      <c r="AH837" s="43"/>
      <c r="AI837"/>
    </row>
    <row r="838" spans="34:35" ht="15.75">
      <c r="AH838" s="43"/>
      <c r="AI838"/>
    </row>
    <row r="839" spans="34:35" ht="15.75">
      <c r="AH839" s="43"/>
      <c r="AI839"/>
    </row>
    <row r="840" spans="34:35" ht="15.75">
      <c r="AH840" s="43"/>
      <c r="AI840"/>
    </row>
    <row r="841" spans="34:35" ht="15.75">
      <c r="AH841" s="43"/>
      <c r="AI841"/>
    </row>
    <row r="842" spans="34:35" ht="15.75">
      <c r="AH842" s="43"/>
      <c r="AI842"/>
    </row>
    <row r="843" spans="34:35" ht="15.75">
      <c r="AH843" s="43"/>
      <c r="AI843"/>
    </row>
    <row r="844" spans="34:35" ht="15.75">
      <c r="AH844" s="43"/>
      <c r="AI844"/>
    </row>
    <row r="845" spans="34:35" ht="15.75">
      <c r="AH845" s="43"/>
      <c r="AI845"/>
    </row>
    <row r="846" spans="34:35" ht="15.75">
      <c r="AH846" s="43"/>
      <c r="AI846"/>
    </row>
    <row r="847" spans="34:35" ht="15.75">
      <c r="AH847" s="43"/>
      <c r="AI847"/>
    </row>
    <row r="848" spans="34:35" ht="15.75">
      <c r="AH848" s="43"/>
      <c r="AI848"/>
    </row>
    <row r="849" spans="34:35" ht="15.75">
      <c r="AH849" s="43"/>
      <c r="AI849"/>
    </row>
    <row r="850" spans="34:35" ht="15.75">
      <c r="AH850" s="43"/>
      <c r="AI850"/>
    </row>
    <row r="851" spans="34:35" ht="15.75">
      <c r="AH851" s="43"/>
      <c r="AI851"/>
    </row>
    <row r="852" spans="34:35" ht="15.75">
      <c r="AH852" s="43"/>
      <c r="AI852"/>
    </row>
    <row r="853" spans="34:35" ht="15.75">
      <c r="AH853" s="43"/>
      <c r="AI853"/>
    </row>
    <row r="854" spans="34:35" ht="15.75">
      <c r="AH854" s="43"/>
      <c r="AI854"/>
    </row>
    <row r="855" spans="34:35" ht="15.75">
      <c r="AH855" s="43"/>
      <c r="AI855"/>
    </row>
    <row r="856" spans="34:35" ht="15.75">
      <c r="AH856" s="43"/>
      <c r="AI856"/>
    </row>
    <row r="857" spans="34:35" ht="15.75">
      <c r="AH857" s="43"/>
      <c r="AI857"/>
    </row>
    <row r="858" spans="34:35" ht="15.75">
      <c r="AH858" s="43"/>
      <c r="AI858"/>
    </row>
    <row r="859" spans="34:35" ht="15.75">
      <c r="AH859" s="43"/>
      <c r="AI859"/>
    </row>
    <row r="860" spans="34:35" ht="15.75">
      <c r="AH860" s="43"/>
      <c r="AI860"/>
    </row>
    <row r="861" spans="34:35" ht="15.75">
      <c r="AH861" s="43"/>
      <c r="AI861"/>
    </row>
    <row r="862" spans="34:35" ht="15.75">
      <c r="AH862" s="43"/>
      <c r="AI862"/>
    </row>
    <row r="863" spans="34:35" ht="15.75">
      <c r="AH863" s="43"/>
      <c r="AI863"/>
    </row>
    <row r="864" spans="34:35" ht="15.75">
      <c r="AH864" s="43"/>
      <c r="AI864"/>
    </row>
    <row r="865" spans="34:35" ht="15.75">
      <c r="AH865" s="43"/>
      <c r="AI865"/>
    </row>
    <row r="866" spans="34:35" ht="15.75">
      <c r="AH866" s="43"/>
      <c r="AI866"/>
    </row>
    <row r="867" spans="34:35" ht="15.75">
      <c r="AH867" s="43"/>
      <c r="AI867"/>
    </row>
    <row r="868" spans="34:35" ht="15.75">
      <c r="AH868" s="43"/>
      <c r="AI868"/>
    </row>
    <row r="869" spans="34:35" ht="15.75">
      <c r="AH869" s="43"/>
      <c r="AI869"/>
    </row>
    <row r="870" spans="34:35" ht="15.75">
      <c r="AH870" s="43"/>
      <c r="AI870"/>
    </row>
    <row r="871" spans="34:35" ht="15.75">
      <c r="AH871" s="43"/>
      <c r="AI871"/>
    </row>
    <row r="872" spans="34:35" ht="15.75">
      <c r="AH872" s="43"/>
      <c r="AI872"/>
    </row>
    <row r="873" spans="34:35" ht="15.75">
      <c r="AH873" s="43"/>
      <c r="AI873"/>
    </row>
    <row r="874" spans="34:35" ht="15.75">
      <c r="AH874" s="43"/>
      <c r="AI874"/>
    </row>
    <row r="875" spans="34:35" ht="15.75">
      <c r="AH875" s="43"/>
      <c r="AI875"/>
    </row>
    <row r="876" spans="34:35" ht="15.75">
      <c r="AH876" s="43"/>
      <c r="AI876"/>
    </row>
    <row r="877" spans="34:35" ht="15.75">
      <c r="AH877" s="43"/>
      <c r="AI877"/>
    </row>
    <row r="878" spans="34:35" ht="15.75">
      <c r="AH878" s="43"/>
      <c r="AI878"/>
    </row>
    <row r="879" spans="34:35" ht="15.75">
      <c r="AH879" s="43"/>
      <c r="AI879"/>
    </row>
    <row r="880" spans="34:35" ht="15.75">
      <c r="AH880" s="43"/>
      <c r="AI880"/>
    </row>
    <row r="881" spans="34:35" ht="15.75">
      <c r="AH881" s="43"/>
      <c r="AI881"/>
    </row>
    <row r="882" spans="34:35" ht="15.75">
      <c r="AH882" s="43"/>
      <c r="AI882"/>
    </row>
    <row r="883" spans="34:35" ht="15.75">
      <c r="AH883" s="43"/>
      <c r="AI883"/>
    </row>
    <row r="884" spans="34:35" ht="15.75">
      <c r="AH884" s="43"/>
      <c r="AI884"/>
    </row>
    <row r="885" spans="34:35" ht="15.75">
      <c r="AH885" s="43"/>
      <c r="AI885"/>
    </row>
    <row r="886" spans="34:35" ht="15.75">
      <c r="AH886" s="43"/>
      <c r="AI886"/>
    </row>
    <row r="887" spans="34:35" ht="15.75">
      <c r="AH887" s="43"/>
      <c r="AI887"/>
    </row>
    <row r="888" spans="34:35" ht="15.75">
      <c r="AH888" s="43"/>
      <c r="AI888"/>
    </row>
    <row r="889" spans="34:35" ht="15.75">
      <c r="AH889" s="43"/>
      <c r="AI889"/>
    </row>
    <row r="890" spans="34:35" ht="15.75">
      <c r="AH890" s="43"/>
      <c r="AI890"/>
    </row>
    <row r="891" spans="34:35" ht="15.75">
      <c r="AH891" s="43"/>
      <c r="AI891"/>
    </row>
    <row r="892" spans="34:35" ht="15.75">
      <c r="AH892" s="43"/>
      <c r="AI892"/>
    </row>
    <row r="893" spans="34:35" ht="15.75">
      <c r="AH893" s="43"/>
      <c r="AI893"/>
    </row>
    <row r="894" spans="34:35" ht="15.75">
      <c r="AH894" s="43"/>
      <c r="AI894"/>
    </row>
    <row r="895" spans="34:35" ht="15.75">
      <c r="AH895" s="43"/>
      <c r="AI895"/>
    </row>
    <row r="896" spans="34:35" ht="15.75">
      <c r="AH896" s="43"/>
      <c r="AI896"/>
    </row>
    <row r="897" spans="34:35" ht="15.75">
      <c r="AH897" s="43"/>
      <c r="AI897"/>
    </row>
    <row r="898" spans="34:35" ht="15.75">
      <c r="AH898" s="43"/>
      <c r="AI898"/>
    </row>
    <row r="899" spans="34:35" ht="15.75">
      <c r="AH899" s="43"/>
      <c r="AI899"/>
    </row>
    <row r="900" spans="34:35" ht="15.75">
      <c r="AH900" s="43"/>
      <c r="AI900"/>
    </row>
    <row r="901" spans="34:35" ht="15.75">
      <c r="AH901" s="43"/>
      <c r="AI901"/>
    </row>
    <row r="902" spans="34:35" ht="15.75">
      <c r="AH902" s="43"/>
      <c r="AI902"/>
    </row>
    <row r="903" spans="34:35" ht="15.75">
      <c r="AH903" s="43"/>
      <c r="AI903"/>
    </row>
    <row r="904" spans="34:35" ht="15.75">
      <c r="AH904" s="43"/>
      <c r="AI904"/>
    </row>
    <row r="905" spans="34:35" ht="15.75">
      <c r="AH905" s="43"/>
      <c r="AI905"/>
    </row>
    <row r="906" spans="34:35" ht="15.75">
      <c r="AH906" s="43"/>
      <c r="AI906"/>
    </row>
    <row r="907" spans="34:35" ht="15.75">
      <c r="AH907" s="43"/>
      <c r="AI907"/>
    </row>
    <row r="908" spans="34:35" ht="15.75">
      <c r="AH908" s="43"/>
      <c r="AI908"/>
    </row>
    <row r="909" spans="34:35" ht="15.75">
      <c r="AH909" s="43"/>
      <c r="AI909"/>
    </row>
    <row r="910" spans="34:35" ht="15.75">
      <c r="AH910" s="43"/>
      <c r="AI910"/>
    </row>
    <row r="911" spans="34:35" ht="15.75">
      <c r="AH911" s="43"/>
      <c r="AI911"/>
    </row>
    <row r="912" spans="34:35" ht="15.75">
      <c r="AH912" s="43"/>
      <c r="AI912"/>
    </row>
    <row r="913" spans="34:35" ht="15.75">
      <c r="AH913" s="43"/>
      <c r="AI913"/>
    </row>
    <row r="914" spans="34:35" ht="15.75">
      <c r="AH914" s="43"/>
      <c r="AI914"/>
    </row>
    <row r="915" spans="34:35" ht="15.75">
      <c r="AH915" s="43"/>
      <c r="AI915"/>
    </row>
    <row r="916" spans="34:35" ht="15.75">
      <c r="AH916" s="43"/>
      <c r="AI916"/>
    </row>
    <row r="917" spans="34:35" ht="15.75">
      <c r="AH917" s="43"/>
      <c r="AI917"/>
    </row>
    <row r="918" spans="34:35" ht="15.75">
      <c r="AH918" s="43"/>
      <c r="AI918"/>
    </row>
    <row r="919" spans="34:35" ht="15.75">
      <c r="AH919" s="43"/>
      <c r="AI919"/>
    </row>
    <row r="920" spans="34:35" ht="15.75">
      <c r="AH920" s="43"/>
      <c r="AI920"/>
    </row>
    <row r="921" spans="34:35" ht="15.75">
      <c r="AH921" s="43"/>
      <c r="AI921"/>
    </row>
    <row r="922" spans="34:35" ht="15.75">
      <c r="AH922" s="43"/>
      <c r="AI922"/>
    </row>
    <row r="923" spans="34:35" ht="15.75">
      <c r="AH923" s="43"/>
      <c r="AI923"/>
    </row>
    <row r="924" spans="34:35" ht="15.75">
      <c r="AH924" s="43"/>
      <c r="AI924"/>
    </row>
    <row r="925" spans="34:35" ht="15.75">
      <c r="AH925" s="43"/>
      <c r="AI925"/>
    </row>
    <row r="926" spans="34:35" ht="15.75">
      <c r="AH926" s="43"/>
      <c r="AI926"/>
    </row>
    <row r="927" spans="34:35" ht="15.75">
      <c r="AH927" s="43"/>
      <c r="AI927"/>
    </row>
    <row r="928" spans="34:35" ht="15.75">
      <c r="AH928" s="43"/>
      <c r="AI928"/>
    </row>
    <row r="929" spans="34:35" ht="15.75">
      <c r="AH929" s="43"/>
      <c r="AI929"/>
    </row>
    <row r="930" spans="34:35" ht="15.75">
      <c r="AH930" s="43"/>
      <c r="AI930"/>
    </row>
    <row r="931" spans="34:35" ht="15.75">
      <c r="AH931" s="43"/>
      <c r="AI931"/>
    </row>
    <row r="932" spans="34:35" ht="15.75">
      <c r="AH932" s="43"/>
      <c r="AI932"/>
    </row>
    <row r="933" spans="34:35" ht="15.75">
      <c r="AH933" s="43"/>
      <c r="AI933"/>
    </row>
    <row r="934" spans="34:35" ht="15.75">
      <c r="AH934" s="43"/>
      <c r="AI934"/>
    </row>
    <row r="935" spans="34:35" ht="15.75">
      <c r="AH935" s="43"/>
      <c r="AI935"/>
    </row>
    <row r="936" spans="34:35" ht="15.75">
      <c r="AH936" s="43"/>
      <c r="AI936"/>
    </row>
    <row r="937" spans="34:35" ht="15.75">
      <c r="AH937" s="43"/>
      <c r="AI937"/>
    </row>
    <row r="938" spans="34:35" ht="15.75">
      <c r="AH938" s="43"/>
      <c r="AI938"/>
    </row>
    <row r="939" spans="34:35" ht="15.75">
      <c r="AH939" s="43"/>
      <c r="AI939"/>
    </row>
    <row r="940" spans="34:35" ht="15.75">
      <c r="AH940" s="43"/>
      <c r="AI940"/>
    </row>
    <row r="941" spans="34:35" ht="15.75">
      <c r="AH941" s="43"/>
      <c r="AI941"/>
    </row>
    <row r="942" spans="34:35" ht="15.75">
      <c r="AH942" s="43"/>
      <c r="AI942"/>
    </row>
    <row r="943" spans="34:35" ht="15.75">
      <c r="AH943" s="43"/>
      <c r="AI943"/>
    </row>
    <row r="944" spans="34:35" ht="15.75">
      <c r="AH944" s="43"/>
      <c r="AI944"/>
    </row>
    <row r="945" spans="34:35" ht="15.75">
      <c r="AH945" s="43"/>
      <c r="AI945"/>
    </row>
    <row r="946" spans="34:35" ht="15.75">
      <c r="AH946" s="43"/>
      <c r="AI946"/>
    </row>
    <row r="947" spans="34:35" ht="15.75">
      <c r="AH947" s="43"/>
      <c r="AI947"/>
    </row>
    <row r="948" spans="34:35" ht="15.75">
      <c r="AH948" s="43"/>
      <c r="AI948"/>
    </row>
    <row r="949" spans="34:35" ht="15.75">
      <c r="AH949" s="43"/>
      <c r="AI949"/>
    </row>
    <row r="950" spans="34:35" ht="15.75">
      <c r="AH950" s="43"/>
      <c r="AI950"/>
    </row>
    <row r="951" spans="34:35" ht="15.75">
      <c r="AH951" s="43"/>
      <c r="AI951"/>
    </row>
    <row r="952" spans="34:35" ht="15.75">
      <c r="AH952" s="43"/>
      <c r="AI952"/>
    </row>
    <row r="953" spans="34:35" ht="15.75">
      <c r="AH953" s="43"/>
      <c r="AI953"/>
    </row>
    <row r="954" spans="34:35" ht="15.75">
      <c r="AH954" s="43"/>
      <c r="AI954"/>
    </row>
    <row r="955" spans="34:35" ht="15.75">
      <c r="AH955" s="43"/>
      <c r="AI955"/>
    </row>
    <row r="956" spans="34:35" ht="15.75">
      <c r="AH956" s="43"/>
      <c r="AI956"/>
    </row>
    <row r="957" spans="34:35" ht="15.75">
      <c r="AH957" s="43"/>
      <c r="AI957"/>
    </row>
    <row r="958" spans="34:35" ht="15.75">
      <c r="AH958" s="43"/>
      <c r="AI958"/>
    </row>
    <row r="959" spans="34:35" ht="15.75">
      <c r="AH959" s="43"/>
      <c r="AI959"/>
    </row>
    <row r="960" spans="34:35" ht="15.75">
      <c r="AH960" s="43"/>
      <c r="AI960"/>
    </row>
    <row r="961" spans="34:35" ht="15.75">
      <c r="AH961" s="43"/>
      <c r="AI961"/>
    </row>
    <row r="962" spans="34:35" ht="15.75">
      <c r="AH962" s="43"/>
      <c r="AI962"/>
    </row>
    <row r="963" spans="34:35" ht="15.75">
      <c r="AH963" s="43"/>
      <c r="AI963"/>
    </row>
    <row r="964" spans="34:35" ht="15.75">
      <c r="AH964" s="43"/>
      <c r="AI964"/>
    </row>
    <row r="965" spans="34:35" ht="15.75">
      <c r="AH965" s="43"/>
      <c r="AI965"/>
    </row>
    <row r="966" spans="34:35" ht="15.75">
      <c r="AH966" s="43"/>
      <c r="AI966"/>
    </row>
    <row r="967" spans="34:35" ht="15.75">
      <c r="AH967" s="43"/>
      <c r="AI967"/>
    </row>
    <row r="968" spans="34:35" ht="15.75">
      <c r="AH968" s="43"/>
      <c r="AI968"/>
    </row>
    <row r="969" spans="34:35" ht="15.75">
      <c r="AH969" s="43"/>
      <c r="AI969"/>
    </row>
    <row r="970" spans="34:35" ht="15.75">
      <c r="AH970" s="43"/>
      <c r="AI970"/>
    </row>
    <row r="971" spans="34:35" ht="15.75">
      <c r="AH971" s="43"/>
      <c r="AI971"/>
    </row>
    <row r="972" spans="34:35" ht="15.75">
      <c r="AH972" s="43"/>
      <c r="AI972"/>
    </row>
    <row r="973" spans="34:35" ht="15.75">
      <c r="AH973" s="43"/>
      <c r="AI973"/>
    </row>
    <row r="974" spans="34:35" ht="15.75">
      <c r="AH974" s="43"/>
      <c r="AI974"/>
    </row>
    <row r="975" spans="34:35" ht="15.75">
      <c r="AH975" s="43"/>
      <c r="AI975"/>
    </row>
    <row r="976" spans="34:35" ht="15.75">
      <c r="AH976" s="43"/>
      <c r="AI976"/>
    </row>
    <row r="977" spans="34:35" ht="15.75">
      <c r="AH977" s="43"/>
      <c r="AI977"/>
    </row>
    <row r="978" spans="34:35" ht="15.75">
      <c r="AH978" s="43"/>
      <c r="AI978"/>
    </row>
    <row r="979" spans="34:35" ht="15.75">
      <c r="AH979" s="43"/>
      <c r="AI979"/>
    </row>
    <row r="980" spans="34:35" ht="15.75">
      <c r="AH980" s="43"/>
      <c r="AI980"/>
    </row>
    <row r="981" spans="34:35" ht="15.75">
      <c r="AH981" s="43"/>
      <c r="AI981"/>
    </row>
    <row r="982" spans="34:35" ht="15.75">
      <c r="AH982" s="43"/>
      <c r="AI982"/>
    </row>
    <row r="983" spans="34:35" ht="15.75">
      <c r="AH983" s="43"/>
      <c r="AI983"/>
    </row>
    <row r="984" spans="34:35" ht="15.75">
      <c r="AH984" s="43"/>
      <c r="AI984"/>
    </row>
    <row r="985" spans="34:35" ht="15.75">
      <c r="AH985" s="43"/>
      <c r="AI985"/>
    </row>
    <row r="986" spans="34:35" ht="15.75">
      <c r="AH986" s="43"/>
      <c r="AI986"/>
    </row>
    <row r="987" spans="34:35" ht="15.75">
      <c r="AH987" s="43"/>
      <c r="AI987"/>
    </row>
    <row r="988" spans="34:35" ht="15.75">
      <c r="AH988" s="43"/>
      <c r="AI988"/>
    </row>
    <row r="989" spans="34:35" ht="15.75">
      <c r="AH989" s="43"/>
      <c r="AI989"/>
    </row>
    <row r="990" spans="34:35" ht="15.75">
      <c r="AH990" s="43"/>
      <c r="AI990"/>
    </row>
    <row r="991" spans="34:35" ht="15.75">
      <c r="AH991" s="43"/>
      <c r="AI991"/>
    </row>
    <row r="992" spans="34:35" ht="15.75">
      <c r="AH992" s="43"/>
      <c r="AI992"/>
    </row>
    <row r="993" spans="34:35" ht="15.75">
      <c r="AH993" s="43"/>
      <c r="AI993"/>
    </row>
    <row r="994" spans="34:35" ht="15.75">
      <c r="AH994" s="43"/>
      <c r="AI994"/>
    </row>
    <row r="995" spans="34:35" ht="15.75">
      <c r="AH995" s="43"/>
      <c r="AI995"/>
    </row>
    <row r="996" spans="34:35" ht="15.75">
      <c r="AH996" s="43"/>
      <c r="AI996"/>
    </row>
    <row r="997" spans="34:35" ht="15.75">
      <c r="AH997" s="43"/>
      <c r="AI997"/>
    </row>
    <row r="998" spans="34:35" ht="15.75">
      <c r="AH998" s="43"/>
      <c r="AI998"/>
    </row>
    <row r="999" spans="34:35" ht="15.75">
      <c r="AH999" s="43"/>
      <c r="AI999"/>
    </row>
    <row r="1000" spans="34:35" ht="15.75">
      <c r="AH1000" s="43"/>
      <c r="AI1000"/>
    </row>
    <row r="1001" spans="34:35" ht="15.75">
      <c r="AH1001" s="43"/>
      <c r="AI1001"/>
    </row>
    <row r="1002" spans="34:35" ht="15.75">
      <c r="AH1002" s="43"/>
      <c r="AI1002"/>
    </row>
    <row r="1003" spans="34:35" ht="15.75">
      <c r="AH1003" s="43"/>
      <c r="AI1003"/>
    </row>
    <row r="1004" spans="34:35" ht="15.75">
      <c r="AH1004" s="43"/>
      <c r="AI1004"/>
    </row>
    <row r="1005" spans="34:35" ht="15.75">
      <c r="AH1005" s="43"/>
      <c r="AI1005"/>
    </row>
    <row r="1006" spans="34:35" ht="15.75">
      <c r="AH1006" s="43"/>
      <c r="AI1006"/>
    </row>
    <row r="1007" spans="34:35" ht="15.75">
      <c r="AH1007" s="43"/>
      <c r="AI1007"/>
    </row>
    <row r="1008" spans="34:35" ht="15.75">
      <c r="AH1008" s="43"/>
      <c r="AI1008"/>
    </row>
    <row r="1009" spans="34:35" ht="15.75">
      <c r="AH1009" s="43"/>
      <c r="AI1009"/>
    </row>
    <row r="1010" spans="34:35" ht="15.75">
      <c r="AH1010" s="43"/>
      <c r="AI1010"/>
    </row>
    <row r="1011" spans="34:35" ht="15.75">
      <c r="AH1011" s="43"/>
      <c r="AI1011"/>
    </row>
    <row r="1012" spans="34:35" ht="15.75">
      <c r="AH1012" s="43"/>
      <c r="AI1012"/>
    </row>
    <row r="1013" spans="34:35" ht="15.75">
      <c r="AH1013" s="43"/>
      <c r="AI1013"/>
    </row>
    <row r="1014" spans="34:35" ht="15.75">
      <c r="AH1014" s="43"/>
      <c r="AI1014"/>
    </row>
    <row r="1015" spans="34:35" ht="15.75">
      <c r="AH1015" s="43"/>
      <c r="AI1015"/>
    </row>
    <row r="1016" spans="34:35" ht="15.75">
      <c r="AH1016" s="43"/>
      <c r="AI1016"/>
    </row>
    <row r="1017" spans="34:35" ht="15.75">
      <c r="AH1017" s="43"/>
      <c r="AI1017"/>
    </row>
    <row r="1018" spans="34:35" ht="15.75">
      <c r="AH1018" s="43"/>
      <c r="AI1018"/>
    </row>
    <row r="1019" spans="34:35" ht="15.75">
      <c r="AH1019" s="43"/>
      <c r="AI1019"/>
    </row>
    <row r="1020" spans="34:35" ht="15.75">
      <c r="AH1020" s="43"/>
      <c r="AI1020"/>
    </row>
    <row r="1021" spans="34:35" ht="15.75">
      <c r="AH1021" s="43"/>
      <c r="AI1021"/>
    </row>
    <row r="1022" spans="34:35" ht="15.75">
      <c r="AH1022" s="43"/>
      <c r="AI1022"/>
    </row>
    <row r="1023" spans="34:35" ht="15.75">
      <c r="AH1023" s="43"/>
      <c r="AI1023"/>
    </row>
    <row r="1024" spans="34:35" ht="15.75">
      <c r="AH1024" s="43"/>
      <c r="AI1024"/>
    </row>
    <row r="1025" spans="34:35" ht="15.75">
      <c r="AH1025" s="43"/>
      <c r="AI1025"/>
    </row>
    <row r="1026" spans="34:35" ht="15.75">
      <c r="AH1026" s="43"/>
      <c r="AI1026"/>
    </row>
    <row r="1027" spans="34:35" ht="15.75">
      <c r="AH1027" s="43"/>
      <c r="AI1027"/>
    </row>
    <row r="1028" spans="34:35" ht="15.75">
      <c r="AH1028" s="43"/>
      <c r="AI1028"/>
    </row>
    <row r="1029" spans="34:35" ht="15.75">
      <c r="AH1029" s="43"/>
      <c r="AI1029"/>
    </row>
    <row r="1030" spans="34:35" ht="15.75">
      <c r="AH1030" s="43"/>
      <c r="AI1030"/>
    </row>
    <row r="1031" spans="34:35" ht="15.75">
      <c r="AH1031" s="43"/>
      <c r="AI1031"/>
    </row>
    <row r="1032" spans="34:35" ht="15.75">
      <c r="AH1032" s="43"/>
      <c r="AI1032"/>
    </row>
    <row r="1033" spans="34:35" ht="15.75">
      <c r="AH1033" s="43"/>
      <c r="AI1033"/>
    </row>
    <row r="1034" spans="34:35" ht="15.75">
      <c r="AH1034" s="43"/>
      <c r="AI1034"/>
    </row>
    <row r="1035" spans="34:35" ht="15.75">
      <c r="AH1035" s="43"/>
      <c r="AI1035"/>
    </row>
    <row r="1036" spans="34:35" ht="15.75">
      <c r="AH1036" s="43"/>
      <c r="AI1036"/>
    </row>
    <row r="1037" spans="34:35" ht="15.75">
      <c r="AH1037" s="43"/>
      <c r="AI1037"/>
    </row>
    <row r="1038" spans="34:35" ht="15.75">
      <c r="AH1038" s="43"/>
      <c r="AI1038"/>
    </row>
    <row r="1039" spans="34:35" ht="15.75">
      <c r="AH1039" s="43"/>
      <c r="AI1039"/>
    </row>
    <row r="1040" spans="34:35" ht="15.75">
      <c r="AH1040" s="43"/>
      <c r="AI1040"/>
    </row>
    <row r="1041" spans="34:35" ht="15.75">
      <c r="AH1041" s="43"/>
      <c r="AI1041"/>
    </row>
    <row r="1042" spans="34:35" ht="15.75">
      <c r="AH1042" s="43"/>
      <c r="AI1042"/>
    </row>
    <row r="1043" spans="34:35" ht="15.75">
      <c r="AH1043" s="43"/>
      <c r="AI1043"/>
    </row>
    <row r="1044" spans="34:35" ht="15.75">
      <c r="AH1044" s="43"/>
      <c r="AI1044"/>
    </row>
    <row r="1045" spans="34:35" ht="15.75">
      <c r="AH1045" s="43"/>
      <c r="AI1045"/>
    </row>
    <row r="1046" spans="34:35" ht="15.75">
      <c r="AH1046" s="43"/>
      <c r="AI1046"/>
    </row>
    <row r="1047" spans="34:35" ht="15.75">
      <c r="AH1047" s="43"/>
      <c r="AI1047"/>
    </row>
    <row r="1048" spans="34:35" ht="15.75">
      <c r="AH1048" s="43"/>
      <c r="AI1048"/>
    </row>
    <row r="1049" spans="34:35" ht="15.75">
      <c r="AH1049" s="43"/>
      <c r="AI1049"/>
    </row>
    <row r="1050" spans="34:35" ht="15.75">
      <c r="AH1050" s="43"/>
      <c r="AI1050"/>
    </row>
    <row r="1051" spans="34:35" ht="15.75">
      <c r="AH1051" s="43"/>
      <c r="AI1051"/>
    </row>
    <row r="1052" spans="34:35" ht="15.75">
      <c r="AH1052" s="43"/>
      <c r="AI1052"/>
    </row>
    <row r="1053" spans="34:35" ht="15.75">
      <c r="AH1053" s="43"/>
      <c r="AI1053"/>
    </row>
    <row r="1054" spans="34:35" ht="15.75">
      <c r="AH1054" s="43"/>
      <c r="AI1054"/>
    </row>
    <row r="1055" spans="34:35" ht="15.75">
      <c r="AH1055" s="43"/>
      <c r="AI1055"/>
    </row>
    <row r="1056" spans="34:35" ht="15.75">
      <c r="AH1056" s="43"/>
      <c r="AI1056"/>
    </row>
    <row r="1057" spans="34:35" ht="15.75">
      <c r="AH1057" s="43"/>
      <c r="AI1057"/>
    </row>
    <row r="1058" spans="34:35" ht="15.75">
      <c r="AH1058" s="43"/>
      <c r="AI1058"/>
    </row>
    <row r="1059" spans="34:35" ht="15.75">
      <c r="AH1059" s="43"/>
      <c r="AI1059"/>
    </row>
    <row r="1060" spans="34:35" ht="15.75">
      <c r="AH1060" s="43"/>
      <c r="AI1060"/>
    </row>
    <row r="1061" spans="34:35" ht="15.75">
      <c r="AH1061" s="43"/>
      <c r="AI1061"/>
    </row>
    <row r="1062" spans="34:35" ht="15.75">
      <c r="AH1062" s="43"/>
      <c r="AI1062"/>
    </row>
    <row r="1063" spans="34:35" ht="15.75">
      <c r="AH1063" s="43"/>
      <c r="AI1063"/>
    </row>
    <row r="1064" spans="34:35" ht="15.75">
      <c r="AH1064" s="43"/>
      <c r="AI1064"/>
    </row>
    <row r="1065" spans="34:35" ht="15.75">
      <c r="AH1065" s="43"/>
      <c r="AI1065"/>
    </row>
    <row r="1066" spans="34:35" ht="15.75">
      <c r="AH1066" s="43"/>
      <c r="AI1066"/>
    </row>
    <row r="1067" spans="34:35" ht="15.75">
      <c r="AH1067" s="43"/>
      <c r="AI1067"/>
    </row>
    <row r="1068" spans="34:35" ht="15.75">
      <c r="AH1068" s="43"/>
      <c r="AI1068"/>
    </row>
    <row r="1069" spans="34:35" ht="15.75">
      <c r="AH1069" s="43"/>
      <c r="AI1069"/>
    </row>
    <row r="1070" spans="34:35" ht="15.75">
      <c r="AH1070" s="43"/>
      <c r="AI1070"/>
    </row>
    <row r="1071" spans="34:35" ht="15.75">
      <c r="AH1071" s="43"/>
      <c r="AI1071"/>
    </row>
    <row r="1072" spans="34:35" ht="15.75">
      <c r="AH1072" s="43"/>
      <c r="AI1072"/>
    </row>
    <row r="1073" spans="34:35" ht="15.75">
      <c r="AH1073" s="43"/>
      <c r="AI1073"/>
    </row>
    <row r="1074" spans="34:35" ht="15.75">
      <c r="AH1074" s="43"/>
      <c r="AI1074"/>
    </row>
    <row r="1075" spans="34:35" ht="15.75">
      <c r="AH1075" s="43"/>
      <c r="AI1075"/>
    </row>
    <row r="1076" spans="34:35" ht="15.75">
      <c r="AH1076" s="43"/>
      <c r="AI1076"/>
    </row>
    <row r="1077" spans="34:35" ht="15.75">
      <c r="AH1077" s="43"/>
      <c r="AI1077"/>
    </row>
    <row r="1078" spans="34:35" ht="15.75">
      <c r="AH1078" s="43"/>
      <c r="AI1078"/>
    </row>
    <row r="1079" spans="34:35" ht="15.75">
      <c r="AH1079" s="43"/>
      <c r="AI1079"/>
    </row>
    <row r="1080" spans="34:35" ht="15.75">
      <c r="AH1080" s="43"/>
      <c r="AI1080"/>
    </row>
    <row r="1081" spans="34:35" ht="15.75">
      <c r="AH1081" s="43"/>
      <c r="AI1081"/>
    </row>
    <row r="1082" spans="34:35" ht="15.75">
      <c r="AH1082" s="43"/>
      <c r="AI1082"/>
    </row>
    <row r="1083" spans="34:35" ht="15.75">
      <c r="AH1083" s="43"/>
      <c r="AI1083"/>
    </row>
    <row r="1084" spans="34:35" ht="15.75">
      <c r="AH1084" s="43"/>
      <c r="AI1084"/>
    </row>
    <row r="1085" spans="34:35" ht="15.75">
      <c r="AH1085" s="43"/>
      <c r="AI1085"/>
    </row>
    <row r="1086" spans="34:35" ht="15.75">
      <c r="AH1086" s="43"/>
      <c r="AI1086"/>
    </row>
    <row r="1087" spans="34:35" ht="15.75">
      <c r="AH1087" s="43"/>
      <c r="AI1087"/>
    </row>
    <row r="1088" spans="34:35" ht="15.75">
      <c r="AH1088" s="43"/>
      <c r="AI1088"/>
    </row>
    <row r="1089" spans="34:35" ht="15.75">
      <c r="AH1089" s="43"/>
      <c r="AI1089"/>
    </row>
    <row r="1090" spans="34:35" ht="15.75">
      <c r="AH1090" s="43"/>
      <c r="AI1090"/>
    </row>
    <row r="1091" spans="34:35" ht="15.75">
      <c r="AH1091" s="43"/>
      <c r="AI1091"/>
    </row>
    <row r="1092" spans="34:35" ht="15.75">
      <c r="AH1092" s="43"/>
      <c r="AI1092"/>
    </row>
    <row r="1093" spans="34:35" ht="15.75">
      <c r="AH1093" s="43"/>
      <c r="AI1093"/>
    </row>
    <row r="1094" spans="34:35" ht="15.75">
      <c r="AH1094" s="43"/>
      <c r="AI1094"/>
    </row>
    <row r="1095" spans="34:35" ht="15.75">
      <c r="AH1095" s="43"/>
      <c r="AI1095"/>
    </row>
    <row r="1096" spans="34:35" ht="15.75">
      <c r="AH1096" s="43"/>
      <c r="AI1096"/>
    </row>
    <row r="1097" spans="34:35" ht="15.75">
      <c r="AH1097" s="43"/>
      <c r="AI1097"/>
    </row>
    <row r="1098" spans="34:35" ht="15.75">
      <c r="AH1098" s="43"/>
      <c r="AI1098"/>
    </row>
    <row r="1099" spans="34:35" ht="15.75">
      <c r="AH1099" s="43"/>
      <c r="AI1099"/>
    </row>
    <row r="1100" spans="34:35" ht="15.75">
      <c r="AH1100" s="43"/>
      <c r="AI1100"/>
    </row>
    <row r="1101" spans="34:35" ht="15.75">
      <c r="AH1101" s="43"/>
      <c r="AI1101"/>
    </row>
    <row r="1102" spans="34:35" ht="15.75">
      <c r="AH1102" s="43"/>
      <c r="AI1102"/>
    </row>
    <row r="1103" spans="34:35" ht="15.75">
      <c r="AH1103" s="43"/>
      <c r="AI1103"/>
    </row>
    <row r="1104" spans="34:35" ht="15.75">
      <c r="AH1104" s="43"/>
      <c r="AI1104"/>
    </row>
    <row r="1105" spans="34:35" ht="15.75">
      <c r="AH1105" s="43"/>
      <c r="AI1105"/>
    </row>
    <row r="1106" spans="34:35" ht="15.75">
      <c r="AH1106" s="43"/>
      <c r="AI1106"/>
    </row>
    <row r="1107" spans="34:35" ht="15.75">
      <c r="AH1107" s="43"/>
      <c r="AI1107"/>
    </row>
    <row r="1108" spans="34:35" ht="15.75">
      <c r="AH1108" s="43"/>
      <c r="AI1108"/>
    </row>
    <row r="1109" spans="34:35" ht="15.75">
      <c r="AH1109" s="43"/>
      <c r="AI1109"/>
    </row>
    <row r="1110" spans="34:35" ht="15.75">
      <c r="AH1110" s="43"/>
      <c r="AI1110"/>
    </row>
    <row r="1111" spans="34:35" ht="15.75">
      <c r="AH1111" s="43"/>
      <c r="AI1111"/>
    </row>
    <row r="1112" spans="34:35" ht="15.75">
      <c r="AH1112" s="43"/>
      <c r="AI1112"/>
    </row>
    <row r="1113" spans="34:35" ht="15.75">
      <c r="AH1113" s="43"/>
      <c r="AI1113"/>
    </row>
    <row r="1114" spans="34:35" ht="15.75">
      <c r="AH1114" s="43"/>
      <c r="AI1114"/>
    </row>
    <row r="1115" spans="34:35" ht="15.75">
      <c r="AH1115" s="43"/>
      <c r="AI1115"/>
    </row>
    <row r="1116" spans="34:35" ht="15.75">
      <c r="AH1116" s="43"/>
      <c r="AI1116"/>
    </row>
    <row r="1117" spans="34:35" ht="15.75">
      <c r="AH1117" s="43"/>
      <c r="AI1117"/>
    </row>
    <row r="1118" spans="34:35" ht="15.75">
      <c r="AH1118" s="43"/>
      <c r="AI1118"/>
    </row>
    <row r="1119" spans="34:35" ht="15.75">
      <c r="AH1119" s="43"/>
      <c r="AI1119"/>
    </row>
    <row r="1120" spans="34:35" ht="15.75">
      <c r="AH1120" s="43"/>
      <c r="AI1120"/>
    </row>
    <row r="1121" spans="34:35" ht="15.75">
      <c r="AH1121" s="43"/>
      <c r="AI1121"/>
    </row>
    <row r="1122" spans="34:35" ht="15.75">
      <c r="AH1122" s="43"/>
      <c r="AI1122"/>
    </row>
    <row r="1123" spans="34:35" ht="15.75">
      <c r="AH1123" s="43"/>
      <c r="AI1123"/>
    </row>
    <row r="1124" spans="34:35" ht="15.75">
      <c r="AH1124" s="43"/>
      <c r="AI1124"/>
    </row>
    <row r="1125" spans="34:35" ht="15.75">
      <c r="AH1125" s="43"/>
      <c r="AI1125"/>
    </row>
    <row r="1126" spans="34:35" ht="15.75">
      <c r="AH1126" s="43"/>
      <c r="AI1126"/>
    </row>
    <row r="1127" spans="34:35" ht="15.75">
      <c r="AH1127" s="43"/>
      <c r="AI1127"/>
    </row>
    <row r="1128" spans="34:35" ht="15.75">
      <c r="AH1128" s="43"/>
      <c r="AI1128"/>
    </row>
    <row r="1129" spans="34:35" ht="15.75">
      <c r="AH1129" s="43"/>
      <c r="AI1129"/>
    </row>
    <row r="1130" spans="34:35" ht="15.75">
      <c r="AH1130" s="43"/>
      <c r="AI1130"/>
    </row>
    <row r="1131" spans="34:35" ht="15.75">
      <c r="AH1131" s="43"/>
      <c r="AI1131"/>
    </row>
    <row r="1132" spans="34:35" ht="15.75">
      <c r="AH1132" s="43"/>
      <c r="AI1132"/>
    </row>
    <row r="1133" spans="34:35" ht="15.75">
      <c r="AH1133" s="43"/>
      <c r="AI1133"/>
    </row>
    <row r="1134" spans="34:35" ht="15.75">
      <c r="AH1134" s="43"/>
      <c r="AI1134"/>
    </row>
    <row r="1135" spans="34:35" ht="15.75">
      <c r="AH1135" s="43"/>
      <c r="AI1135"/>
    </row>
    <row r="1136" spans="34:35" ht="15.75">
      <c r="AH1136" s="43"/>
      <c r="AI1136"/>
    </row>
    <row r="1137" spans="34:35" ht="15.75">
      <c r="AH1137" s="43"/>
      <c r="AI1137"/>
    </row>
    <row r="1138" spans="34:35" ht="15.75">
      <c r="AH1138" s="43"/>
      <c r="AI1138"/>
    </row>
    <row r="1139" spans="34:35" ht="15.75">
      <c r="AH1139" s="43"/>
      <c r="AI1139"/>
    </row>
    <row r="1140" spans="34:35" ht="15.75">
      <c r="AH1140" s="43"/>
      <c r="AI1140"/>
    </row>
    <row r="1141" spans="34:35" ht="15.75">
      <c r="AH1141" s="43"/>
      <c r="AI1141"/>
    </row>
    <row r="1142" spans="34:35" ht="15.75">
      <c r="AH1142" s="43"/>
      <c r="AI1142"/>
    </row>
    <row r="1143" spans="34:35" ht="15.75">
      <c r="AH1143" s="43"/>
      <c r="AI1143"/>
    </row>
    <row r="1144" spans="34:35" ht="15.75">
      <c r="AH1144" s="43"/>
      <c r="AI1144"/>
    </row>
    <row r="1145" spans="34:35" ht="15.75">
      <c r="AH1145" s="43"/>
      <c r="AI1145"/>
    </row>
    <row r="1146" spans="34:35" ht="15.75">
      <c r="AH1146" s="43"/>
      <c r="AI1146"/>
    </row>
    <row r="1147" spans="34:35" ht="15.75">
      <c r="AH1147" s="43"/>
      <c r="AI1147"/>
    </row>
    <row r="1148" spans="34:35" ht="15.75">
      <c r="AH1148" s="43"/>
      <c r="AI1148"/>
    </row>
    <row r="1149" spans="34:35" ht="15.75">
      <c r="AH1149" s="43"/>
      <c r="AI1149"/>
    </row>
    <row r="1150" spans="34:35" ht="15.75">
      <c r="AH1150" s="43"/>
      <c r="AI1150"/>
    </row>
    <row r="1151" spans="34:35" ht="15.75">
      <c r="AH1151" s="43"/>
      <c r="AI1151"/>
    </row>
    <row r="1152" spans="34:35" ht="15.75">
      <c r="AH1152" s="43"/>
      <c r="AI1152"/>
    </row>
    <row r="1153" spans="34:35" ht="15.75">
      <c r="AH1153" s="43"/>
      <c r="AI1153"/>
    </row>
    <row r="1154" spans="34:35" ht="15.75">
      <c r="AH1154" s="43"/>
      <c r="AI1154"/>
    </row>
    <row r="1155" spans="34:35" ht="15.75">
      <c r="AH1155" s="43"/>
      <c r="AI1155"/>
    </row>
    <row r="1156" spans="34:35" ht="15.75">
      <c r="AH1156" s="43"/>
      <c r="AI1156"/>
    </row>
    <row r="1157" spans="34:35" ht="15.75">
      <c r="AH1157" s="43"/>
      <c r="AI1157"/>
    </row>
    <row r="1158" spans="34:35" ht="15.75">
      <c r="AH1158" s="43"/>
      <c r="AI1158"/>
    </row>
    <row r="1159" spans="34:35" ht="15.75">
      <c r="AH1159" s="43"/>
      <c r="AI1159"/>
    </row>
    <row r="1160" spans="34:35" ht="15.75">
      <c r="AH1160" s="43"/>
      <c r="AI1160"/>
    </row>
    <row r="1161" spans="34:35" ht="15.75">
      <c r="AH1161" s="43"/>
      <c r="AI1161"/>
    </row>
    <row r="1162" spans="34:35" ht="15.75">
      <c r="AH1162" s="43"/>
      <c r="AI1162"/>
    </row>
    <row r="1163" spans="34:35" ht="15.75">
      <c r="AH1163" s="43"/>
      <c r="AI1163"/>
    </row>
    <row r="1164" spans="34:35" ht="15.75">
      <c r="AH1164" s="43"/>
      <c r="AI1164"/>
    </row>
    <row r="1165" spans="34:35" ht="15.75">
      <c r="AH1165" s="43"/>
      <c r="AI1165"/>
    </row>
    <row r="1166" spans="34:35" ht="15.75">
      <c r="AH1166" s="43"/>
      <c r="AI1166"/>
    </row>
    <row r="1167" spans="34:35" ht="15.75">
      <c r="AH1167" s="43"/>
      <c r="AI1167"/>
    </row>
    <row r="1168" spans="34:35" ht="15.75">
      <c r="AH1168" s="43"/>
      <c r="AI1168"/>
    </row>
    <row r="1169" spans="34:35" ht="15.75">
      <c r="AH1169" s="43"/>
      <c r="AI1169"/>
    </row>
    <row r="1170" spans="34:35" ht="15.75">
      <c r="AH1170" s="43"/>
      <c r="AI1170"/>
    </row>
    <row r="1171" spans="34:35" ht="15.75">
      <c r="AH1171" s="43"/>
      <c r="AI1171"/>
    </row>
    <row r="1172" spans="34:35" ht="15.75">
      <c r="AH1172" s="43"/>
      <c r="AI1172"/>
    </row>
    <row r="1173" spans="34:35" ht="15.75">
      <c r="AH1173" s="43"/>
      <c r="AI1173"/>
    </row>
    <row r="1174" spans="34:35" ht="15.75">
      <c r="AH1174" s="43"/>
      <c r="AI1174"/>
    </row>
    <row r="1175" spans="34:35" ht="15.75">
      <c r="AH1175" s="43"/>
      <c r="AI1175"/>
    </row>
    <row r="1176" spans="34:35" ht="15.75">
      <c r="AH1176" s="43"/>
      <c r="AI1176"/>
    </row>
    <row r="1177" spans="34:35" ht="15.75">
      <c r="AH1177" s="43"/>
      <c r="AI1177"/>
    </row>
    <row r="1178" spans="34:35" ht="15.75">
      <c r="AH1178" s="43"/>
      <c r="AI1178"/>
    </row>
    <row r="1179" spans="34:35" ht="15.75">
      <c r="AH1179" s="43"/>
      <c r="AI1179"/>
    </row>
    <row r="1180" spans="34:35" ht="15.75">
      <c r="AH1180" s="43"/>
      <c r="AI1180"/>
    </row>
    <row r="1181" spans="34:35" ht="15.75">
      <c r="AH1181" s="43"/>
      <c r="AI1181"/>
    </row>
    <row r="1182" spans="34:35" ht="15.75">
      <c r="AH1182" s="43"/>
      <c r="AI1182"/>
    </row>
    <row r="1183" spans="34:35" ht="15.75">
      <c r="AH1183" s="43"/>
      <c r="AI1183"/>
    </row>
    <row r="1184" spans="34:35" ht="15.75">
      <c r="AH1184" s="43"/>
      <c r="AI1184"/>
    </row>
    <row r="1185" spans="34:35" ht="15.75">
      <c r="AH1185" s="43"/>
      <c r="AI1185"/>
    </row>
    <row r="1186" spans="34:35" ht="15.75">
      <c r="AH1186" s="43"/>
      <c r="AI1186"/>
    </row>
    <row r="1187" spans="34:35" ht="15.75">
      <c r="AH1187" s="43"/>
      <c r="AI1187"/>
    </row>
    <row r="1188" spans="34:35" ht="15.75">
      <c r="AH1188" s="43"/>
      <c r="AI1188"/>
    </row>
    <row r="1189" spans="34:35" ht="15.75">
      <c r="AH1189" s="43"/>
      <c r="AI1189"/>
    </row>
    <row r="1190" spans="34:35" ht="15.75">
      <c r="AH1190" s="43"/>
      <c r="AI1190"/>
    </row>
    <row r="1191" spans="34:35" ht="15.75">
      <c r="AH1191" s="43"/>
      <c r="AI1191"/>
    </row>
    <row r="1192" spans="34:35" ht="15.75">
      <c r="AH1192" s="43"/>
      <c r="AI1192"/>
    </row>
    <row r="1193" spans="34:35" ht="15.75">
      <c r="AH1193" s="43"/>
      <c r="AI1193"/>
    </row>
    <row r="1194" spans="34:35" ht="15.75">
      <c r="AH1194" s="43"/>
      <c r="AI1194"/>
    </row>
    <row r="1195" spans="34:35" ht="15.75">
      <c r="AH1195" s="43"/>
      <c r="AI1195"/>
    </row>
    <row r="1196" spans="34:35" ht="15.75">
      <c r="AH1196" s="43"/>
      <c r="AI1196"/>
    </row>
    <row r="1197" spans="34:35" ht="15.75">
      <c r="AH1197" s="43"/>
      <c r="AI1197"/>
    </row>
    <row r="1198" spans="34:35" ht="15.75">
      <c r="AH1198" s="43"/>
      <c r="AI1198"/>
    </row>
    <row r="1199" spans="34:35" ht="15.75">
      <c r="AH1199" s="43"/>
      <c r="AI1199"/>
    </row>
    <row r="1200" spans="34:35" ht="15.75">
      <c r="AH1200" s="43"/>
      <c r="AI1200"/>
    </row>
    <row r="1201" spans="34:35" ht="15.75">
      <c r="AH1201" s="43"/>
      <c r="AI1201"/>
    </row>
    <row r="1202" spans="34:35" ht="15.75">
      <c r="AH1202" s="43"/>
      <c r="AI1202"/>
    </row>
    <row r="1203" spans="34:35" ht="15.75">
      <c r="AH1203" s="43"/>
      <c r="AI1203"/>
    </row>
    <row r="1204" spans="34:35" ht="15.75">
      <c r="AH1204" s="43"/>
      <c r="AI1204"/>
    </row>
    <row r="1205" spans="34:35" ht="15.75">
      <c r="AH1205" s="43"/>
      <c r="AI1205"/>
    </row>
    <row r="1206" spans="34:35" ht="15.75">
      <c r="AH1206" s="43"/>
      <c r="AI1206"/>
    </row>
    <row r="1207" spans="34:35" ht="15.75">
      <c r="AH1207" s="43"/>
      <c r="AI1207"/>
    </row>
    <row r="1208" spans="34:35" ht="15.75">
      <c r="AH1208" s="43"/>
      <c r="AI1208"/>
    </row>
    <row r="1209" spans="34:35" ht="15.75">
      <c r="AH1209" s="43"/>
      <c r="AI1209"/>
    </row>
    <row r="1210" spans="34:35" ht="15.75">
      <c r="AH1210" s="43"/>
      <c r="AI1210"/>
    </row>
    <row r="1211" spans="34:35" ht="15.75">
      <c r="AH1211" s="43"/>
      <c r="AI1211"/>
    </row>
    <row r="1212" spans="34:35" ht="15.75">
      <c r="AH1212" s="43"/>
      <c r="AI1212"/>
    </row>
    <row r="1213" spans="34:35" ht="15.75">
      <c r="AH1213" s="43"/>
      <c r="AI1213"/>
    </row>
    <row r="1214" spans="34:35" ht="15.75">
      <c r="AH1214" s="43"/>
      <c r="AI1214"/>
    </row>
    <row r="1215" spans="34:35" ht="15.75">
      <c r="AH1215" s="43"/>
      <c r="AI1215"/>
    </row>
    <row r="1216" spans="34:35" ht="15.75">
      <c r="AH1216" s="43"/>
      <c r="AI1216"/>
    </row>
    <row r="1217" spans="34:35" ht="15.75">
      <c r="AH1217" s="43"/>
      <c r="AI1217"/>
    </row>
    <row r="1218" spans="34:35" ht="15.75">
      <c r="AH1218" s="43"/>
      <c r="AI1218"/>
    </row>
    <row r="1219" spans="34:35" ht="15.75">
      <c r="AH1219" s="43"/>
      <c r="AI1219"/>
    </row>
    <row r="1220" spans="34:35" ht="15.75">
      <c r="AH1220" s="43"/>
      <c r="AI1220"/>
    </row>
    <row r="1221" spans="34:35" ht="15.75">
      <c r="AH1221" s="43"/>
      <c r="AI1221"/>
    </row>
    <row r="1222" spans="34:35" ht="15.75">
      <c r="AH1222" s="43"/>
      <c r="AI1222"/>
    </row>
    <row r="1223" spans="34:35" ht="15.75">
      <c r="AH1223" s="43"/>
      <c r="AI1223"/>
    </row>
    <row r="1224" spans="34:35" ht="15.75">
      <c r="AH1224" s="43"/>
      <c r="AI1224"/>
    </row>
    <row r="1225" spans="34:35" ht="15.75">
      <c r="AH1225" s="43"/>
      <c r="AI1225"/>
    </row>
    <row r="1226" spans="34:35" ht="15.75">
      <c r="AH1226" s="43"/>
      <c r="AI1226"/>
    </row>
    <row r="1227" spans="34:35" ht="15.75">
      <c r="AH1227" s="43"/>
      <c r="AI1227"/>
    </row>
    <row r="1228" spans="34:35" ht="15.75">
      <c r="AH1228" s="43"/>
      <c r="AI1228"/>
    </row>
    <row r="1229" spans="34:35" ht="15.75">
      <c r="AH1229" s="43"/>
      <c r="AI1229"/>
    </row>
    <row r="1230" spans="34:35" ht="15.75">
      <c r="AH1230" s="43"/>
      <c r="AI1230"/>
    </row>
    <row r="1231" spans="34:35" ht="15.75">
      <c r="AH1231" s="43"/>
      <c r="AI1231"/>
    </row>
    <row r="1232" spans="34:35" ht="15.75">
      <c r="AH1232" s="43"/>
      <c r="AI1232"/>
    </row>
    <row r="1233" spans="34:35" ht="15.75">
      <c r="AH1233" s="43"/>
      <c r="AI1233"/>
    </row>
    <row r="1234" spans="34:35" ht="15.75">
      <c r="AH1234" s="43"/>
      <c r="AI1234"/>
    </row>
    <row r="1235" spans="34:35" ht="15.75">
      <c r="AH1235" s="43"/>
      <c r="AI1235"/>
    </row>
    <row r="1236" spans="34:35" ht="15.75">
      <c r="AH1236" s="43"/>
      <c r="AI1236"/>
    </row>
    <row r="1237" spans="34:35" ht="15.75">
      <c r="AH1237" s="43"/>
      <c r="AI1237"/>
    </row>
    <row r="1238" spans="34:35" ht="15.75">
      <c r="AH1238" s="43"/>
      <c r="AI1238"/>
    </row>
    <row r="1239" spans="34:35" ht="15.75">
      <c r="AH1239" s="43"/>
      <c r="AI1239"/>
    </row>
    <row r="1240" spans="34:35" ht="15.75">
      <c r="AH1240" s="43"/>
      <c r="AI1240"/>
    </row>
    <row r="1241" spans="34:35" ht="15.75">
      <c r="AH1241" s="43"/>
      <c r="AI1241"/>
    </row>
    <row r="1242" spans="34:35" ht="15.75">
      <c r="AH1242" s="43"/>
      <c r="AI1242"/>
    </row>
    <row r="1243" spans="34:35" ht="15.75">
      <c r="AH1243" s="43"/>
      <c r="AI1243"/>
    </row>
    <row r="1244" spans="34:35" ht="15.75">
      <c r="AH1244" s="43"/>
      <c r="AI1244"/>
    </row>
    <row r="1245" spans="34:35" ht="15.75">
      <c r="AH1245" s="43"/>
      <c r="AI1245"/>
    </row>
    <row r="1246" spans="34:35" ht="15.75">
      <c r="AH1246" s="43"/>
      <c r="AI1246"/>
    </row>
    <row r="1247" spans="34:35" ht="15.75">
      <c r="AH1247" s="43"/>
      <c r="AI1247"/>
    </row>
    <row r="1248" spans="34:35" ht="15.75">
      <c r="AH1248" s="43"/>
      <c r="AI1248"/>
    </row>
    <row r="1249" spans="34:35" ht="15.75">
      <c r="AH1249" s="43"/>
      <c r="AI1249"/>
    </row>
    <row r="1250" spans="34:35" ht="15.75">
      <c r="AH1250" s="43"/>
      <c r="AI1250"/>
    </row>
    <row r="1251" spans="34:35" ht="15.75">
      <c r="AH1251" s="43"/>
      <c r="AI1251"/>
    </row>
    <row r="1252" spans="34:35" ht="15.75">
      <c r="AH1252" s="43"/>
      <c r="AI1252"/>
    </row>
    <row r="1253" spans="34:35" ht="15.75">
      <c r="AH1253" s="43"/>
      <c r="AI1253"/>
    </row>
    <row r="1254" spans="34:35" ht="15.75">
      <c r="AH1254" s="43"/>
      <c r="AI1254"/>
    </row>
    <row r="1255" spans="34:35" ht="15.75">
      <c r="AH1255" s="43"/>
      <c r="AI1255"/>
    </row>
    <row r="1256" spans="34:35" ht="15.75">
      <c r="AH1256" s="43"/>
      <c r="AI1256"/>
    </row>
    <row r="1257" spans="34:35" ht="15.75">
      <c r="AH1257" s="43"/>
      <c r="AI1257"/>
    </row>
    <row r="1258" spans="34:35" ht="15.75">
      <c r="AH1258" s="43"/>
      <c r="AI1258"/>
    </row>
    <row r="1259" spans="34:35" ht="15.75">
      <c r="AH1259" s="43"/>
      <c r="AI1259"/>
    </row>
    <row r="1260" spans="34:35" ht="15.75">
      <c r="AH1260" s="43"/>
      <c r="AI1260"/>
    </row>
    <row r="1261" spans="34:35" ht="15.75">
      <c r="AH1261" s="43"/>
      <c r="AI1261"/>
    </row>
    <row r="1262" spans="34:35" ht="15.75">
      <c r="AH1262" s="43"/>
      <c r="AI1262"/>
    </row>
    <row r="1263" spans="34:35" ht="15.75">
      <c r="AH1263" s="43"/>
      <c r="AI1263"/>
    </row>
    <row r="1264" spans="34:35" ht="15.75">
      <c r="AH1264" s="43"/>
      <c r="AI1264"/>
    </row>
    <row r="1265" spans="34:35" ht="15.75">
      <c r="AH1265" s="43"/>
      <c r="AI1265"/>
    </row>
    <row r="1266" spans="34:35" ht="15.75">
      <c r="AH1266" s="43"/>
      <c r="AI1266"/>
    </row>
    <row r="1267" spans="34:35" ht="15.75">
      <c r="AH1267" s="43"/>
      <c r="AI1267"/>
    </row>
    <row r="1268" spans="34:35" ht="15.75">
      <c r="AH1268" s="43"/>
      <c r="AI1268"/>
    </row>
    <row r="1269" spans="34:35" ht="15.75">
      <c r="AH1269" s="43"/>
      <c r="AI1269"/>
    </row>
    <row r="1270" spans="34:35" ht="15.75">
      <c r="AH1270" s="43"/>
      <c r="AI1270"/>
    </row>
    <row r="1271" spans="34:35" ht="15.75">
      <c r="AH1271" s="43"/>
      <c r="AI1271"/>
    </row>
    <row r="1272" spans="34:35" ht="15.75">
      <c r="AH1272" s="43"/>
      <c r="AI1272"/>
    </row>
    <row r="1273" spans="34:35" ht="15.75">
      <c r="AH1273" s="43"/>
      <c r="AI1273"/>
    </row>
    <row r="1274" spans="34:35" ht="15.75">
      <c r="AH1274" s="43"/>
      <c r="AI1274"/>
    </row>
    <row r="1275" spans="34:35" ht="15.75">
      <c r="AH1275" s="43"/>
      <c r="AI1275"/>
    </row>
    <row r="1276" spans="34:35" ht="15.75">
      <c r="AH1276" s="43"/>
      <c r="AI1276"/>
    </row>
    <row r="1277" spans="34:35" ht="15.75">
      <c r="AH1277" s="43"/>
      <c r="AI1277"/>
    </row>
    <row r="1278" spans="34:35" ht="15.75">
      <c r="AH1278" s="43"/>
      <c r="AI1278"/>
    </row>
    <row r="1279" spans="34:35" ht="15.75">
      <c r="AH1279" s="43"/>
      <c r="AI1279"/>
    </row>
    <row r="1280" spans="34:35" ht="15.75">
      <c r="AH1280" s="43"/>
      <c r="AI1280"/>
    </row>
    <row r="1281" spans="34:35" ht="15.75">
      <c r="AH1281" s="43"/>
      <c r="AI1281"/>
    </row>
    <row r="1282" spans="34:35" ht="15.75">
      <c r="AH1282" s="43"/>
      <c r="AI1282"/>
    </row>
    <row r="1283" spans="34:35" ht="15.75">
      <c r="AH1283" s="43"/>
      <c r="AI1283"/>
    </row>
    <row r="1284" spans="34:35" ht="15.75">
      <c r="AH1284" s="43"/>
      <c r="AI1284"/>
    </row>
    <row r="1285" spans="34:35" ht="15.75">
      <c r="AH1285" s="43"/>
      <c r="AI1285"/>
    </row>
    <row r="1286" spans="34:35" ht="15.75">
      <c r="AH1286" s="43"/>
      <c r="AI1286"/>
    </row>
    <row r="1287" spans="34:35" ht="15.75">
      <c r="AH1287" s="43"/>
      <c r="AI1287"/>
    </row>
    <row r="1288" spans="34:35" ht="15.75">
      <c r="AH1288" s="43"/>
      <c r="AI1288"/>
    </row>
    <row r="1289" spans="34:35" ht="15.75">
      <c r="AH1289" s="43"/>
      <c r="AI1289"/>
    </row>
    <row r="1290" spans="34:35" ht="15.75">
      <c r="AH1290" s="43"/>
      <c r="AI1290"/>
    </row>
    <row r="1291" spans="34:35" ht="15.75">
      <c r="AH1291" s="43"/>
      <c r="AI1291"/>
    </row>
    <row r="1292" spans="34:35" ht="15.75">
      <c r="AH1292" s="43"/>
      <c r="AI1292"/>
    </row>
    <row r="1293" spans="34:35" ht="15.75">
      <c r="AH1293" s="43"/>
      <c r="AI1293"/>
    </row>
    <row r="1294" spans="34:35" ht="15.75">
      <c r="AH1294" s="43"/>
      <c r="AI1294"/>
    </row>
    <row r="1295" spans="34:35" ht="15.75">
      <c r="AH1295" s="43"/>
      <c r="AI1295"/>
    </row>
    <row r="1296" spans="34:35" ht="15.75">
      <c r="AH1296" s="43"/>
      <c r="AI1296"/>
    </row>
    <row r="1297" spans="34:35" ht="15.75">
      <c r="AH1297" s="43"/>
      <c r="AI1297"/>
    </row>
    <row r="1298" spans="34:35" ht="15.75">
      <c r="AH1298" s="43"/>
      <c r="AI1298"/>
    </row>
    <row r="1299" spans="34:35" ht="15.75">
      <c r="AH1299" s="43"/>
      <c r="AI1299"/>
    </row>
    <row r="1300" spans="34:35" ht="15.75">
      <c r="AH1300" s="43"/>
      <c r="AI1300"/>
    </row>
    <row r="1301" spans="34:35" ht="15.75">
      <c r="AH1301" s="43"/>
      <c r="AI1301"/>
    </row>
    <row r="1302" spans="34:35" ht="15.75">
      <c r="AH1302" s="43"/>
      <c r="AI1302"/>
    </row>
    <row r="1303" spans="34:35" ht="15.75">
      <c r="AH1303" s="43"/>
      <c r="AI1303"/>
    </row>
    <row r="1304" spans="34:35" ht="15.75">
      <c r="AH1304" s="43"/>
      <c r="AI1304"/>
    </row>
    <row r="1305" spans="34:35" ht="15.75">
      <c r="AH1305" s="43"/>
      <c r="AI1305"/>
    </row>
    <row r="1306" spans="34:35" ht="15.75">
      <c r="AH1306" s="43"/>
      <c r="AI1306"/>
    </row>
    <row r="1307" spans="34:35" ht="15.75">
      <c r="AH1307" s="43"/>
      <c r="AI1307"/>
    </row>
    <row r="1308" spans="34:35" ht="15.75">
      <c r="AH1308" s="43"/>
      <c r="AI1308"/>
    </row>
    <row r="1309" spans="34:35" ht="15.75">
      <c r="AH1309" s="43"/>
      <c r="AI1309"/>
    </row>
    <row r="1310" spans="34:35" ht="15.75">
      <c r="AH1310" s="43"/>
      <c r="AI1310"/>
    </row>
    <row r="1311" spans="34:35" ht="15.75">
      <c r="AH1311" s="43"/>
      <c r="AI1311"/>
    </row>
    <row r="1312" spans="34:35" ht="15.75">
      <c r="AH1312" s="43"/>
      <c r="AI1312"/>
    </row>
    <row r="1313" spans="34:35" ht="15.75">
      <c r="AH1313" s="43"/>
      <c r="AI1313"/>
    </row>
    <row r="1314" spans="34:35" ht="15.75">
      <c r="AH1314" s="43"/>
      <c r="AI1314"/>
    </row>
    <row r="1315" spans="34:35" ht="15.75">
      <c r="AH1315" s="43"/>
      <c r="AI1315"/>
    </row>
    <row r="1316" spans="34:35" ht="15.75">
      <c r="AH1316" s="43"/>
      <c r="AI1316"/>
    </row>
    <row r="1317" spans="34:35" ht="15.75">
      <c r="AH1317" s="43"/>
      <c r="AI1317"/>
    </row>
    <row r="1318" spans="34:35" ht="15.75">
      <c r="AH1318" s="43"/>
      <c r="AI1318"/>
    </row>
    <row r="1319" spans="34:35" ht="15.75">
      <c r="AH1319" s="43"/>
      <c r="AI1319"/>
    </row>
    <row r="1320" spans="34:35" ht="15.75">
      <c r="AH1320" s="43"/>
      <c r="AI1320"/>
    </row>
    <row r="1321" spans="34:35" ht="15.75">
      <c r="AH1321" s="43"/>
      <c r="AI1321"/>
    </row>
    <row r="1322" spans="34:35" ht="15.75">
      <c r="AH1322" s="43"/>
      <c r="AI1322"/>
    </row>
    <row r="1323" spans="34:35" ht="15.75">
      <c r="AH1323" s="43"/>
      <c r="AI1323"/>
    </row>
    <row r="1324" spans="34:35" ht="15.75">
      <c r="AH1324" s="43"/>
      <c r="AI1324"/>
    </row>
    <row r="1325" spans="34:35" ht="15.75">
      <c r="AH1325" s="43"/>
      <c r="AI1325"/>
    </row>
    <row r="1326" spans="34:35" ht="15.75">
      <c r="AH1326" s="43"/>
      <c r="AI1326"/>
    </row>
    <row r="1327" spans="34:35" ht="15.75">
      <c r="AH1327" s="43"/>
      <c r="AI1327"/>
    </row>
    <row r="1328" spans="34:35" ht="15.75">
      <c r="AH1328" s="43"/>
      <c r="AI1328"/>
    </row>
    <row r="1329" spans="34:35" ht="15.75">
      <c r="AH1329" s="43"/>
      <c r="AI1329"/>
    </row>
    <row r="1330" spans="34:35" ht="15.75">
      <c r="AH1330" s="43"/>
      <c r="AI1330"/>
    </row>
    <row r="1331" spans="34:35" ht="15.75">
      <c r="AH1331" s="43"/>
      <c r="AI1331"/>
    </row>
    <row r="1332" spans="34:35" ht="15.75">
      <c r="AH1332" s="43"/>
      <c r="AI1332"/>
    </row>
    <row r="1333" spans="34:35" ht="15.75">
      <c r="AH1333" s="43"/>
      <c r="AI1333"/>
    </row>
    <row r="1334" spans="34:35" ht="15.75">
      <c r="AH1334" s="43"/>
      <c r="AI1334"/>
    </row>
    <row r="1335" spans="34:35" ht="15.75">
      <c r="AH1335" s="43"/>
      <c r="AI1335"/>
    </row>
    <row r="1336" spans="34:35" ht="15.75">
      <c r="AH1336" s="43"/>
      <c r="AI1336"/>
    </row>
    <row r="1337" spans="34:35" ht="15.75">
      <c r="AH1337" s="43"/>
      <c r="AI1337"/>
    </row>
    <row r="1338" spans="34:35" ht="15.75">
      <c r="AH1338" s="43"/>
      <c r="AI1338"/>
    </row>
    <row r="1339" spans="34:35" ht="15.75">
      <c r="AH1339" s="43"/>
      <c r="AI1339"/>
    </row>
    <row r="1340" spans="34:35" ht="15.75">
      <c r="AH1340" s="43"/>
      <c r="AI1340"/>
    </row>
    <row r="1341" spans="34:35" ht="15.75">
      <c r="AH1341" s="43"/>
      <c r="AI1341"/>
    </row>
    <row r="1342" spans="34:35" ht="15.75">
      <c r="AH1342" s="43"/>
      <c r="AI1342"/>
    </row>
    <row r="1343" spans="34:35" ht="15.75">
      <c r="AH1343" s="43"/>
      <c r="AI1343"/>
    </row>
    <row r="1344" spans="34:35" ht="15.75">
      <c r="AH1344" s="43"/>
      <c r="AI1344"/>
    </row>
    <row r="1345" spans="34:35" ht="15.75">
      <c r="AH1345" s="43"/>
      <c r="AI1345"/>
    </row>
    <row r="1346" spans="34:35" ht="15.75">
      <c r="AH1346" s="43"/>
      <c r="AI1346"/>
    </row>
    <row r="1347" spans="34:35" ht="15.75">
      <c r="AH1347" s="43"/>
      <c r="AI1347"/>
    </row>
    <row r="1348" spans="34:35" ht="15.75">
      <c r="AH1348" s="43"/>
      <c r="AI1348"/>
    </row>
    <row r="1349" spans="34:35" ht="15.75">
      <c r="AH1349" s="43"/>
      <c r="AI1349"/>
    </row>
    <row r="1350" spans="34:35" ht="15.75">
      <c r="AH1350" s="43"/>
      <c r="AI1350"/>
    </row>
    <row r="1351" spans="34:35" ht="15.75">
      <c r="AH1351" s="43"/>
      <c r="AI1351"/>
    </row>
    <row r="1352" spans="34:35" ht="15.75">
      <c r="AH1352" s="43"/>
      <c r="AI1352"/>
    </row>
    <row r="1353" spans="34:35" ht="15.75">
      <c r="AH1353" s="43"/>
      <c r="AI1353"/>
    </row>
    <row r="1354" spans="34:35" ht="15.75">
      <c r="AH1354" s="43"/>
      <c r="AI1354"/>
    </row>
    <row r="1355" spans="34:35" ht="15.75">
      <c r="AH1355" s="43"/>
      <c r="AI1355"/>
    </row>
    <row r="1356" spans="34:35" ht="15.75">
      <c r="AH1356" s="43"/>
      <c r="AI1356"/>
    </row>
    <row r="1357" spans="34:35" ht="15.75">
      <c r="AH1357" s="43"/>
      <c r="AI1357"/>
    </row>
    <row r="1358" spans="34:35" ht="15.75">
      <c r="AH1358" s="43"/>
      <c r="AI1358"/>
    </row>
    <row r="1359" spans="34:35" ht="15.75">
      <c r="AH1359" s="43"/>
      <c r="AI1359"/>
    </row>
    <row r="1360" spans="34:35" ht="15.75">
      <c r="AH1360" s="43"/>
      <c r="AI1360"/>
    </row>
    <row r="1361" spans="34:35" ht="15.75">
      <c r="AH1361" s="43"/>
      <c r="AI1361"/>
    </row>
    <row r="1362" spans="34:35" ht="15.75">
      <c r="AH1362" s="43"/>
      <c r="AI1362"/>
    </row>
    <row r="1363" spans="34:35" ht="15.75">
      <c r="AH1363" s="43"/>
      <c r="AI1363"/>
    </row>
    <row r="1364" spans="34:35" ht="15.75">
      <c r="AH1364" s="43"/>
      <c r="AI1364"/>
    </row>
    <row r="1365" spans="34:35" ht="15.75">
      <c r="AH1365" s="43"/>
      <c r="AI1365"/>
    </row>
    <row r="1366" spans="34:35" ht="15.75">
      <c r="AH1366" s="43"/>
      <c r="AI1366"/>
    </row>
    <row r="1367" spans="34:35" ht="15.75">
      <c r="AH1367" s="43"/>
      <c r="AI1367"/>
    </row>
    <row r="1368" spans="34:35" ht="15.75">
      <c r="AH1368" s="43"/>
      <c r="AI1368"/>
    </row>
    <row r="1369" spans="34:35" ht="15.75">
      <c r="AH1369" s="43"/>
      <c r="AI1369"/>
    </row>
    <row r="1370" spans="34:35" ht="15.75">
      <c r="AH1370" s="43"/>
      <c r="AI1370"/>
    </row>
    <row r="1371" spans="34:35" ht="15.75">
      <c r="AH1371" s="43"/>
      <c r="AI1371"/>
    </row>
    <row r="1372" spans="34:35" ht="15.75">
      <c r="AH1372" s="43"/>
      <c r="AI1372"/>
    </row>
    <row r="1373" spans="34:35" ht="15.75">
      <c r="AH1373" s="43"/>
      <c r="AI1373"/>
    </row>
    <row r="1374" spans="34:35" ht="15.75">
      <c r="AH1374" s="43"/>
      <c r="AI1374"/>
    </row>
    <row r="1375" spans="34:35" ht="15.75">
      <c r="AH1375" s="43"/>
      <c r="AI1375"/>
    </row>
    <row r="1376" spans="34:35" ht="15.75">
      <c r="AH1376" s="43"/>
      <c r="AI1376"/>
    </row>
    <row r="1377" spans="34:35" ht="15.75">
      <c r="AH1377" s="43"/>
      <c r="AI1377"/>
    </row>
    <row r="1378" spans="34:35" ht="15.75">
      <c r="AH1378" s="43"/>
      <c r="AI1378"/>
    </row>
    <row r="1379" spans="34:35" ht="15.75">
      <c r="AH1379" s="43"/>
      <c r="AI1379"/>
    </row>
    <row r="1380" spans="34:35" ht="15.75">
      <c r="AH1380" s="43"/>
      <c r="AI1380"/>
    </row>
    <row r="1381" spans="34:35" ht="15.75">
      <c r="AH1381" s="43"/>
      <c r="AI1381"/>
    </row>
    <row r="1382" spans="34:35" ht="15.75">
      <c r="AH1382" s="43"/>
      <c r="AI1382"/>
    </row>
    <row r="1383" spans="34:35" ht="15.75">
      <c r="AH1383" s="43"/>
      <c r="AI1383"/>
    </row>
    <row r="1384" spans="34:35" ht="15.75">
      <c r="AH1384" s="43"/>
      <c r="AI1384"/>
    </row>
    <row r="1385" spans="34:35" ht="15.75">
      <c r="AH1385" s="43"/>
      <c r="AI1385"/>
    </row>
    <row r="1386" spans="34:35" ht="15.75">
      <c r="AH1386" s="43"/>
      <c r="AI1386"/>
    </row>
    <row r="1387" spans="34:35" ht="15.75">
      <c r="AH1387" s="43"/>
      <c r="AI1387"/>
    </row>
    <row r="1388" spans="34:35" ht="15.75">
      <c r="AH1388" s="43"/>
      <c r="AI1388"/>
    </row>
    <row r="1389" spans="34:35" ht="15.75">
      <c r="AH1389" s="43"/>
      <c r="AI1389"/>
    </row>
    <row r="1390" spans="34:35" ht="15.75">
      <c r="AH1390" s="43"/>
      <c r="AI1390"/>
    </row>
    <row r="1391" spans="34:35" ht="15.75">
      <c r="AH1391" s="43"/>
      <c r="AI1391"/>
    </row>
    <row r="1392" spans="34:35" ht="15.75">
      <c r="AH1392" s="43"/>
      <c r="AI1392"/>
    </row>
    <row r="1393" spans="34:35" ht="15.75">
      <c r="AH1393" s="43"/>
      <c r="AI1393"/>
    </row>
    <row r="1394" spans="34:35" ht="15.75">
      <c r="AH1394" s="43"/>
      <c r="AI1394"/>
    </row>
    <row r="1395" spans="34:35" ht="15.75">
      <c r="AH1395" s="43"/>
      <c r="AI1395"/>
    </row>
    <row r="1396" spans="34:35" ht="15.75">
      <c r="AH1396" s="43"/>
      <c r="AI1396"/>
    </row>
    <row r="1397" spans="34:35" ht="15.75">
      <c r="AH1397" s="43"/>
      <c r="AI1397"/>
    </row>
    <row r="1398" spans="34:35" ht="15.75">
      <c r="AH1398" s="43"/>
      <c r="AI1398"/>
    </row>
    <row r="1399" spans="34:35" ht="15.75">
      <c r="AH1399" s="43"/>
      <c r="AI1399"/>
    </row>
    <row r="1400" spans="34:35" ht="15.75">
      <c r="AH1400" s="43"/>
      <c r="AI1400"/>
    </row>
    <row r="1401" spans="34:35" ht="15.75">
      <c r="AH1401" s="43"/>
      <c r="AI1401"/>
    </row>
    <row r="1402" spans="34:35" ht="15.75">
      <c r="AH1402" s="43"/>
      <c r="AI1402"/>
    </row>
    <row r="1403" spans="34:35" ht="15.75">
      <c r="AH1403" s="43"/>
      <c r="AI1403"/>
    </row>
    <row r="1404" spans="34:35" ht="15.75">
      <c r="AH1404" s="43"/>
      <c r="AI1404"/>
    </row>
    <row r="1405" spans="34:35" ht="15.75">
      <c r="AH1405" s="43"/>
      <c r="AI1405"/>
    </row>
    <row r="1406" spans="34:35" ht="15.75">
      <c r="AH1406" s="43"/>
      <c r="AI1406"/>
    </row>
    <row r="1407" spans="34:35" ht="15.75">
      <c r="AH1407" s="43"/>
      <c r="AI1407"/>
    </row>
    <row r="1408" spans="34:35" ht="15.75">
      <c r="AH1408" s="43"/>
      <c r="AI1408"/>
    </row>
    <row r="1409" spans="34:35" ht="15.75">
      <c r="AH1409" s="43"/>
      <c r="AI1409"/>
    </row>
    <row r="1410" spans="34:35" ht="15.75">
      <c r="AH1410" s="43"/>
      <c r="AI1410"/>
    </row>
    <row r="1411" spans="34:35" ht="15.75">
      <c r="AH1411" s="43"/>
      <c r="AI1411"/>
    </row>
    <row r="1412" spans="34:35" ht="15.75">
      <c r="AH1412" s="43"/>
      <c r="AI1412"/>
    </row>
    <row r="1413" spans="34:35" ht="15.75">
      <c r="AH1413" s="43"/>
      <c r="AI1413"/>
    </row>
    <row r="1414" spans="34:35" ht="15.75">
      <c r="AH1414" s="43"/>
      <c r="AI1414"/>
    </row>
    <row r="1415" spans="34:35" ht="15.75">
      <c r="AH1415" s="43"/>
      <c r="AI1415"/>
    </row>
    <row r="1416" spans="34:35" ht="15.75">
      <c r="AH1416" s="43"/>
      <c r="AI1416"/>
    </row>
    <row r="1417" spans="34:35" ht="15.75">
      <c r="AH1417" s="43"/>
      <c r="AI1417"/>
    </row>
    <row r="1418" spans="34:35" ht="15.75">
      <c r="AH1418" s="43"/>
      <c r="AI1418"/>
    </row>
    <row r="1419" spans="34:35" ht="15.75">
      <c r="AH1419" s="43"/>
      <c r="AI1419"/>
    </row>
    <row r="1420" spans="34:35" ht="15.75">
      <c r="AH1420" s="43"/>
      <c r="AI1420"/>
    </row>
    <row r="1421" spans="34:35" ht="15.75">
      <c r="AH1421" s="43"/>
      <c r="AI1421"/>
    </row>
    <row r="1422" spans="34:35" ht="15.75">
      <c r="AH1422" s="43"/>
      <c r="AI1422"/>
    </row>
    <row r="1423" spans="34:35" ht="15.75">
      <c r="AH1423" s="43"/>
      <c r="AI1423"/>
    </row>
    <row r="1424" spans="34:35" ht="15.75">
      <c r="AH1424" s="43"/>
      <c r="AI1424"/>
    </row>
    <row r="1425" spans="34:35" ht="15.75">
      <c r="AH1425" s="43"/>
      <c r="AI1425"/>
    </row>
    <row r="1426" spans="34:35" ht="15.75">
      <c r="AH1426" s="43"/>
      <c r="AI1426"/>
    </row>
    <row r="1427" spans="34:35" ht="15.75">
      <c r="AH1427" s="43"/>
      <c r="AI1427"/>
    </row>
    <row r="1428" spans="34:35" ht="15.75">
      <c r="AH1428" s="43"/>
      <c r="AI1428"/>
    </row>
    <row r="1429" spans="34:35" ht="15.75">
      <c r="AH1429" s="43"/>
      <c r="AI1429"/>
    </row>
    <row r="1430" spans="34:35" ht="15.75">
      <c r="AH1430" s="43"/>
      <c r="AI1430"/>
    </row>
    <row r="1431" spans="34:35" ht="15.75">
      <c r="AH1431" s="43"/>
      <c r="AI1431"/>
    </row>
    <row r="1432" spans="34:35" ht="15.75">
      <c r="AH1432" s="43"/>
      <c r="AI1432"/>
    </row>
    <row r="1433" spans="34:35" ht="15.75">
      <c r="AH1433" s="43"/>
      <c r="AI1433"/>
    </row>
    <row r="1434" spans="34:35" ht="15.75">
      <c r="AH1434" s="43"/>
      <c r="AI1434"/>
    </row>
    <row r="1435" spans="34:35" ht="15.75">
      <c r="AH1435" s="43"/>
      <c r="AI1435"/>
    </row>
    <row r="1436" spans="34:35" ht="15.75">
      <c r="AH1436" s="43"/>
      <c r="AI1436"/>
    </row>
    <row r="1437" spans="34:35" ht="15.75">
      <c r="AH1437" s="43"/>
      <c r="AI1437"/>
    </row>
    <row r="1438" spans="34:35" ht="15.75">
      <c r="AH1438" s="43"/>
      <c r="AI1438"/>
    </row>
    <row r="1439" spans="34:35" ht="15.75">
      <c r="AH1439" s="43"/>
      <c r="AI1439"/>
    </row>
    <row r="1440" spans="34:35" ht="15.75">
      <c r="AH1440" s="43"/>
      <c r="AI1440"/>
    </row>
    <row r="1441" spans="34:35" ht="15.75">
      <c r="AH1441" s="43"/>
      <c r="AI1441"/>
    </row>
    <row r="1442" spans="34:35" ht="15.75">
      <c r="AH1442" s="43"/>
      <c r="AI1442"/>
    </row>
    <row r="1443" spans="34:35" ht="15.75">
      <c r="AH1443" s="43"/>
      <c r="AI1443"/>
    </row>
    <row r="1444" spans="34:35" ht="15.75">
      <c r="AH1444" s="43"/>
      <c r="AI1444"/>
    </row>
    <row r="1445" spans="34:35" ht="15.75">
      <c r="AH1445" s="43"/>
      <c r="AI1445"/>
    </row>
    <row r="1446" spans="34:35" ht="15.75">
      <c r="AH1446" s="43"/>
      <c r="AI1446"/>
    </row>
    <row r="1447" spans="34:35" ht="15.75">
      <c r="AH1447" s="43"/>
      <c r="AI1447"/>
    </row>
    <row r="1448" spans="34:35" ht="15.75">
      <c r="AH1448" s="43"/>
      <c r="AI1448"/>
    </row>
    <row r="1449" spans="34:35" ht="15.75">
      <c r="AH1449" s="43"/>
      <c r="AI1449"/>
    </row>
    <row r="1450" spans="34:35" ht="15.75">
      <c r="AH1450" s="43"/>
      <c r="AI1450"/>
    </row>
    <row r="1451" spans="34:35" ht="15.75">
      <c r="AH1451" s="43"/>
      <c r="AI1451"/>
    </row>
    <row r="1452" spans="34:35" ht="15.75">
      <c r="AH1452" s="43"/>
      <c r="AI1452"/>
    </row>
    <row r="1453" spans="34:35" ht="15.75">
      <c r="AH1453" s="43"/>
      <c r="AI1453"/>
    </row>
    <row r="1454" spans="34:35" ht="15.75">
      <c r="AH1454" s="43"/>
      <c r="AI1454"/>
    </row>
    <row r="1455" spans="34:35" ht="15.75">
      <c r="AH1455" s="43"/>
      <c r="AI1455"/>
    </row>
    <row r="1456" spans="34:35" ht="15.75">
      <c r="AH1456" s="43"/>
      <c r="AI1456"/>
    </row>
    <row r="1457" spans="34:35" ht="15.75">
      <c r="AH1457" s="43"/>
      <c r="AI1457"/>
    </row>
    <row r="1458" spans="34:35" ht="15.75">
      <c r="AH1458" s="43"/>
      <c r="AI1458"/>
    </row>
    <row r="1459" spans="34:35" ht="15.75">
      <c r="AH1459" s="43"/>
      <c r="AI1459"/>
    </row>
    <row r="1460" spans="34:35" ht="15.75">
      <c r="AH1460" s="43"/>
      <c r="AI1460"/>
    </row>
    <row r="1461" spans="34:35" ht="15.75">
      <c r="AH1461" s="43"/>
      <c r="AI1461"/>
    </row>
    <row r="1462" spans="34:35" ht="15.75">
      <c r="AH1462" s="43"/>
      <c r="AI1462"/>
    </row>
    <row r="1463" spans="34:35" ht="15.75">
      <c r="AH1463" s="43"/>
      <c r="AI1463"/>
    </row>
    <row r="1464" spans="34:35" ht="15.75">
      <c r="AH1464" s="43"/>
      <c r="AI1464"/>
    </row>
    <row r="1465" spans="34:35" ht="15.75">
      <c r="AH1465" s="43"/>
      <c r="AI1465"/>
    </row>
    <row r="1466" spans="34:35" ht="15.75">
      <c r="AH1466" s="43"/>
      <c r="AI1466"/>
    </row>
    <row r="1467" spans="34:35" ht="15.75">
      <c r="AH1467" s="43"/>
      <c r="AI1467"/>
    </row>
    <row r="1468" spans="34:35" ht="15.75">
      <c r="AH1468" s="43"/>
      <c r="AI1468"/>
    </row>
    <row r="1469" spans="34:35" ht="15.75">
      <c r="AH1469" s="43"/>
      <c r="AI1469"/>
    </row>
    <row r="1470" spans="34:35" ht="15.75">
      <c r="AH1470" s="43"/>
      <c r="AI1470"/>
    </row>
    <row r="1471" spans="34:35" ht="15.75">
      <c r="AH1471" s="43"/>
      <c r="AI1471"/>
    </row>
    <row r="1472" spans="34:35" ht="15.75">
      <c r="AH1472" s="43"/>
      <c r="AI1472"/>
    </row>
    <row r="1473" spans="34:35" ht="15.75">
      <c r="AH1473" s="43"/>
      <c r="AI1473"/>
    </row>
    <row r="1474" spans="34:35" ht="15.75">
      <c r="AH1474" s="43"/>
      <c r="AI1474"/>
    </row>
    <row r="1475" spans="34:35" ht="15.75">
      <c r="AH1475" s="43"/>
      <c r="AI1475"/>
    </row>
    <row r="1476" spans="34:35" ht="15.75">
      <c r="AH1476" s="43"/>
      <c r="AI1476"/>
    </row>
    <row r="1477" spans="34:35" ht="15.75">
      <c r="AH1477" s="43"/>
      <c r="AI1477"/>
    </row>
    <row r="1478" spans="34:35" ht="15.75">
      <c r="AH1478" s="43"/>
      <c r="AI1478"/>
    </row>
    <row r="1479" spans="34:35" ht="15.75">
      <c r="AH1479" s="43"/>
      <c r="AI1479"/>
    </row>
    <row r="1480" spans="34:35" ht="15.75">
      <c r="AH1480" s="43"/>
      <c r="AI1480"/>
    </row>
    <row r="1481" spans="34:35" ht="15.75">
      <c r="AH1481" s="43"/>
      <c r="AI1481"/>
    </row>
    <row r="1482" spans="34:35" ht="15.75">
      <c r="AH1482" s="43"/>
      <c r="AI1482"/>
    </row>
    <row r="1483" spans="34:35" ht="15.75">
      <c r="AH1483" s="43"/>
      <c r="AI1483"/>
    </row>
    <row r="1484" spans="34:35" ht="15.75">
      <c r="AH1484" s="43"/>
      <c r="AI1484"/>
    </row>
    <row r="1485" spans="34:35" ht="15.75">
      <c r="AH1485" s="43"/>
      <c r="AI1485"/>
    </row>
    <row r="1486" spans="34:35" ht="15.75">
      <c r="AH1486" s="43"/>
      <c r="AI1486"/>
    </row>
    <row r="1487" spans="34:35" ht="15.75">
      <c r="AH1487" s="43"/>
      <c r="AI1487"/>
    </row>
    <row r="1488" spans="34:35" ht="15.75">
      <c r="AH1488" s="43"/>
      <c r="AI1488"/>
    </row>
    <row r="1489" spans="34:35" ht="15.75">
      <c r="AH1489" s="43"/>
      <c r="AI1489"/>
    </row>
    <row r="1490" spans="34:35" ht="15.75">
      <c r="AH1490" s="43"/>
      <c r="AI1490"/>
    </row>
    <row r="1491" spans="34:35" ht="15.75">
      <c r="AH1491" s="43"/>
      <c r="AI1491"/>
    </row>
    <row r="1492" spans="34:35" ht="15.75">
      <c r="AH1492" s="43"/>
      <c r="AI1492"/>
    </row>
    <row r="1493" spans="34:35" ht="15.75">
      <c r="AH1493" s="43"/>
      <c r="AI1493"/>
    </row>
    <row r="1494" spans="34:35" ht="15.75">
      <c r="AH1494" s="43"/>
      <c r="AI1494"/>
    </row>
    <row r="1495" spans="34:35" ht="15.75">
      <c r="AH1495" s="43"/>
      <c r="AI1495"/>
    </row>
    <row r="1496" spans="34:35" ht="15.75">
      <c r="AH1496" s="43"/>
      <c r="AI1496"/>
    </row>
    <row r="1497" spans="34:35" ht="15.75">
      <c r="AH1497" s="43"/>
      <c r="AI1497"/>
    </row>
    <row r="1498" spans="34:35" ht="15.75">
      <c r="AH1498" s="43"/>
      <c r="AI1498"/>
    </row>
    <row r="1499" spans="34:35" ht="15.75">
      <c r="AH1499" s="43"/>
      <c r="AI1499"/>
    </row>
    <row r="1500" spans="34:35" ht="15.75">
      <c r="AH1500" s="43"/>
      <c r="AI1500"/>
    </row>
    <row r="1501" spans="34:35" ht="15.75">
      <c r="AH1501" s="43"/>
      <c r="AI1501"/>
    </row>
    <row r="1502" spans="34:35" ht="15.75">
      <c r="AH1502" s="43"/>
      <c r="AI1502"/>
    </row>
    <row r="1503" spans="34:35" ht="15.75">
      <c r="AH1503" s="43"/>
      <c r="AI1503"/>
    </row>
    <row r="1504" spans="34:35" ht="15.75">
      <c r="AH1504" s="43"/>
      <c r="AI1504"/>
    </row>
    <row r="1505" spans="34:35" ht="15.75">
      <c r="AH1505" s="43"/>
      <c r="AI1505"/>
    </row>
    <row r="1506" spans="34:35" ht="15.75">
      <c r="AH1506" s="43"/>
      <c r="AI1506"/>
    </row>
    <row r="1507" spans="34:35" ht="15.75">
      <c r="AH1507" s="43"/>
      <c r="AI1507"/>
    </row>
    <row r="1508" spans="34:35" ht="15.75">
      <c r="AH1508" s="43"/>
      <c r="AI1508"/>
    </row>
    <row r="1509" spans="34:35" ht="15.75">
      <c r="AH1509" s="43"/>
      <c r="AI1509"/>
    </row>
    <row r="1510" spans="34:35" ht="15.75">
      <c r="AH1510" s="43"/>
      <c r="AI1510"/>
    </row>
    <row r="1511" spans="34:35" ht="15.75">
      <c r="AH1511" s="43"/>
      <c r="AI1511"/>
    </row>
    <row r="1512" spans="34:35" ht="15.75">
      <c r="AH1512" s="43"/>
      <c r="AI1512"/>
    </row>
    <row r="1513" spans="34:35" ht="15.75">
      <c r="AH1513" s="43"/>
      <c r="AI1513"/>
    </row>
    <row r="1514" spans="34:35" ht="15.75">
      <c r="AH1514" s="43"/>
      <c r="AI1514"/>
    </row>
    <row r="1515" spans="34:35" ht="15.75">
      <c r="AH1515" s="43"/>
      <c r="AI1515"/>
    </row>
    <row r="1516" spans="34:35" ht="15.75">
      <c r="AH1516" s="43"/>
      <c r="AI1516"/>
    </row>
    <row r="1517" spans="34:35" ht="15.75">
      <c r="AH1517" s="43"/>
      <c r="AI1517"/>
    </row>
    <row r="1518" spans="34:35" ht="15.75">
      <c r="AH1518" s="43"/>
      <c r="AI1518"/>
    </row>
    <row r="1519" spans="34:35" ht="15.75">
      <c r="AH1519" s="43"/>
      <c r="AI1519"/>
    </row>
    <row r="1520" spans="34:35" ht="15.75">
      <c r="AH1520" s="43"/>
      <c r="AI1520"/>
    </row>
    <row r="1521" spans="34:35" ht="15.75">
      <c r="AH1521" s="43"/>
      <c r="AI1521"/>
    </row>
    <row r="1522" spans="34:35" ht="15.75">
      <c r="AH1522" s="43"/>
      <c r="AI1522"/>
    </row>
    <row r="1523" spans="34:35" ht="15.75">
      <c r="AH1523" s="43"/>
      <c r="AI1523"/>
    </row>
    <row r="1524" spans="34:35" ht="15.75">
      <c r="AH1524" s="43"/>
      <c r="AI1524"/>
    </row>
    <row r="1525" spans="34:35" ht="15.75">
      <c r="AH1525" s="43"/>
      <c r="AI1525"/>
    </row>
    <row r="1526" spans="34:35" ht="15.75">
      <c r="AH1526" s="43"/>
      <c r="AI1526"/>
    </row>
    <row r="1527" spans="34:35" ht="15.75">
      <c r="AH1527" s="43"/>
      <c r="AI1527"/>
    </row>
    <row r="1528" spans="34:35" ht="15.75">
      <c r="AH1528" s="43"/>
      <c r="AI1528"/>
    </row>
    <row r="1529" spans="34:35" ht="15.75">
      <c r="AH1529" s="43"/>
      <c r="AI1529"/>
    </row>
    <row r="1530" spans="34:35" ht="15.75">
      <c r="AH1530" s="43"/>
      <c r="AI1530"/>
    </row>
    <row r="1531" spans="34:35" ht="15.75">
      <c r="AH1531" s="43"/>
      <c r="AI1531"/>
    </row>
    <row r="1532" spans="34:35" ht="15.75">
      <c r="AH1532" s="43"/>
      <c r="AI1532"/>
    </row>
    <row r="1533" spans="34:35" ht="15.75">
      <c r="AH1533" s="43"/>
      <c r="AI1533"/>
    </row>
    <row r="1534" spans="34:35" ht="15.75">
      <c r="AH1534" s="43"/>
      <c r="AI1534"/>
    </row>
    <row r="1535" spans="34:35" ht="15.75">
      <c r="AH1535" s="43"/>
      <c r="AI1535"/>
    </row>
    <row r="1536" spans="34:35" ht="15.75">
      <c r="AH1536" s="43"/>
      <c r="AI1536"/>
    </row>
    <row r="1537" spans="34:35" ht="15.75">
      <c r="AH1537" s="43"/>
      <c r="AI1537"/>
    </row>
    <row r="1538" spans="34:35" ht="15.75">
      <c r="AH1538" s="43"/>
      <c r="AI1538"/>
    </row>
    <row r="1539" spans="34:35" ht="15.75">
      <c r="AH1539" s="43"/>
      <c r="AI1539"/>
    </row>
    <row r="1540" spans="34:35" ht="15.75">
      <c r="AH1540" s="43"/>
      <c r="AI1540"/>
    </row>
    <row r="1541" spans="34:35" ht="15.75">
      <c r="AH1541" s="43"/>
      <c r="AI1541"/>
    </row>
    <row r="1542" spans="34:35" ht="15.75">
      <c r="AH1542" s="43"/>
      <c r="AI1542"/>
    </row>
    <row r="1543" spans="34:35" ht="15.75">
      <c r="AH1543" s="43"/>
      <c r="AI1543"/>
    </row>
    <row r="1544" spans="34:35" ht="15.75">
      <c r="AH1544" s="43"/>
      <c r="AI1544"/>
    </row>
    <row r="1545" spans="34:35" ht="15.75">
      <c r="AH1545" s="43"/>
      <c r="AI1545"/>
    </row>
    <row r="1546" spans="34:35" ht="15.75">
      <c r="AH1546" s="43"/>
      <c r="AI1546"/>
    </row>
    <row r="1547" spans="34:35" ht="15.75">
      <c r="AH1547" s="43"/>
      <c r="AI1547"/>
    </row>
    <row r="1548" spans="34:35" ht="15.75">
      <c r="AH1548" s="43"/>
      <c r="AI1548"/>
    </row>
    <row r="1549" spans="34:35" ht="15.75">
      <c r="AH1549" s="43"/>
      <c r="AI1549"/>
    </row>
    <row r="1550" spans="34:35" ht="15.75">
      <c r="AH1550" s="43"/>
      <c r="AI1550"/>
    </row>
    <row r="1551" spans="34:35" ht="15.75">
      <c r="AH1551" s="43"/>
      <c r="AI1551"/>
    </row>
    <row r="1552" spans="34:35" ht="15.75">
      <c r="AH1552" s="43"/>
      <c r="AI1552"/>
    </row>
    <row r="1553" spans="34:35" ht="15.75">
      <c r="AH1553" s="43"/>
      <c r="AI1553"/>
    </row>
    <row r="1554" spans="34:35" ht="15.75">
      <c r="AH1554" s="43"/>
      <c r="AI1554"/>
    </row>
    <row r="1555" spans="34:35" ht="15.75">
      <c r="AH1555" s="43"/>
      <c r="AI1555"/>
    </row>
    <row r="1556" spans="34:35" ht="15.75">
      <c r="AH1556" s="43"/>
      <c r="AI1556"/>
    </row>
    <row r="1557" spans="34:35" ht="15.75">
      <c r="AH1557" s="43"/>
      <c r="AI1557"/>
    </row>
    <row r="1558" spans="34:35" ht="15.75">
      <c r="AH1558" s="43"/>
      <c r="AI1558"/>
    </row>
    <row r="1559" spans="34:35" ht="15.75">
      <c r="AH1559" s="43"/>
      <c r="AI1559"/>
    </row>
    <row r="1560" spans="34:35" ht="15.75">
      <c r="AH1560" s="43"/>
      <c r="AI1560"/>
    </row>
    <row r="1561" spans="34:35" ht="15.75">
      <c r="AH1561" s="43"/>
      <c r="AI1561"/>
    </row>
    <row r="1562" spans="34:35" ht="15.75">
      <c r="AH1562" s="43"/>
      <c r="AI1562"/>
    </row>
    <row r="1563" spans="34:35" ht="15.75">
      <c r="AH1563" s="43"/>
      <c r="AI1563"/>
    </row>
    <row r="1564" spans="34:35" ht="15.75">
      <c r="AH1564" s="43"/>
      <c r="AI1564"/>
    </row>
    <row r="1565" spans="34:35" ht="15.75">
      <c r="AH1565" s="43"/>
      <c r="AI1565"/>
    </row>
    <row r="1566" spans="34:35" ht="15.75">
      <c r="AH1566" s="43"/>
      <c r="AI1566"/>
    </row>
    <row r="1567" spans="34:35" ht="15.75">
      <c r="AH1567" s="43"/>
      <c r="AI1567"/>
    </row>
    <row r="1568" spans="34:35" ht="15.75">
      <c r="AH1568" s="43"/>
      <c r="AI1568"/>
    </row>
    <row r="1569" spans="34:35" ht="15.75">
      <c r="AH1569" s="43"/>
      <c r="AI1569"/>
    </row>
    <row r="1570" spans="34:35" ht="15.75">
      <c r="AH1570" s="43"/>
      <c r="AI1570"/>
    </row>
    <row r="1571" spans="34:35" ht="15.75">
      <c r="AH1571" s="43"/>
      <c r="AI1571"/>
    </row>
    <row r="1572" spans="34:35" ht="15.75">
      <c r="AH1572" s="43"/>
      <c r="AI1572"/>
    </row>
    <row r="1573" spans="34:35" ht="15.75">
      <c r="AH1573" s="43"/>
      <c r="AI1573"/>
    </row>
    <row r="1574" spans="34:35" ht="15.75">
      <c r="AH1574" s="43"/>
      <c r="AI1574"/>
    </row>
    <row r="1575" spans="34:35" ht="15.75">
      <c r="AH1575" s="43"/>
      <c r="AI1575"/>
    </row>
    <row r="1576" spans="34:35" ht="15.75">
      <c r="AH1576" s="43"/>
      <c r="AI1576"/>
    </row>
    <row r="1577" spans="34:35" ht="15.75">
      <c r="AH1577" s="43"/>
      <c r="AI1577"/>
    </row>
    <row r="1578" spans="34:35" ht="15.75">
      <c r="AH1578" s="43"/>
      <c r="AI1578"/>
    </row>
    <row r="1579" spans="34:35" ht="15.75">
      <c r="AH1579" s="43"/>
      <c r="AI1579"/>
    </row>
    <row r="1580" spans="34:35" ht="15.75">
      <c r="AH1580" s="43"/>
      <c r="AI1580"/>
    </row>
    <row r="1581" spans="34:35" ht="15.75">
      <c r="AH1581" s="43"/>
      <c r="AI1581"/>
    </row>
    <row r="1582" spans="34:35" ht="15.75">
      <c r="AH1582" s="43"/>
      <c r="AI1582"/>
    </row>
    <row r="1583" spans="34:35" ht="15.75">
      <c r="AH1583" s="43"/>
      <c r="AI1583"/>
    </row>
    <row r="1584" spans="34:35" ht="15.75">
      <c r="AH1584" s="43"/>
      <c r="AI1584"/>
    </row>
    <row r="1585" spans="34:35" ht="15.75">
      <c r="AH1585" s="43"/>
      <c r="AI1585"/>
    </row>
    <row r="1586" spans="34:35" ht="15.75">
      <c r="AH1586" s="43"/>
      <c r="AI1586"/>
    </row>
    <row r="1587" spans="34:35" ht="15.75">
      <c r="AH1587" s="43"/>
      <c r="AI1587"/>
    </row>
    <row r="1588" spans="34:35" ht="15.75">
      <c r="AH1588" s="43"/>
      <c r="AI1588"/>
    </row>
    <row r="1589" spans="34:35" ht="15.75">
      <c r="AH1589" s="43"/>
      <c r="AI1589"/>
    </row>
    <row r="1590" spans="34:35" ht="15.75">
      <c r="AH1590" s="43"/>
      <c r="AI1590"/>
    </row>
    <row r="1591" spans="34:35" ht="15.75">
      <c r="AH1591" s="43"/>
      <c r="AI1591"/>
    </row>
    <row r="1592" spans="34:35" ht="15.75">
      <c r="AH1592" s="43"/>
      <c r="AI1592"/>
    </row>
    <row r="1593" spans="34:35" ht="15.75">
      <c r="AH1593" s="43"/>
      <c r="AI1593"/>
    </row>
    <row r="1594" spans="34:35" ht="15.75">
      <c r="AH1594" s="43"/>
      <c r="AI1594"/>
    </row>
    <row r="1595" spans="34:35" ht="15.75">
      <c r="AH1595" s="43"/>
      <c r="AI1595"/>
    </row>
    <row r="1596" spans="34:35" ht="15.75">
      <c r="AH1596" s="43"/>
      <c r="AI1596"/>
    </row>
    <row r="1597" spans="34:35" ht="15.75">
      <c r="AH1597" s="43"/>
      <c r="AI1597"/>
    </row>
    <row r="1598" spans="34:35" ht="15.75">
      <c r="AH1598" s="43"/>
      <c r="AI1598"/>
    </row>
    <row r="1599" spans="34:35" ht="15.75">
      <c r="AH1599" s="43"/>
      <c r="AI1599"/>
    </row>
    <row r="1600" spans="34:35" ht="15.75">
      <c r="AH1600" s="43"/>
      <c r="AI1600"/>
    </row>
    <row r="1601" spans="34:35" ht="15.75">
      <c r="AH1601" s="43"/>
      <c r="AI1601"/>
    </row>
    <row r="1602" spans="34:35" ht="15.75">
      <c r="AH1602" s="43"/>
      <c r="AI1602"/>
    </row>
    <row r="1603" spans="34:35" ht="15.75">
      <c r="AH1603" s="43"/>
      <c r="AI1603"/>
    </row>
    <row r="1604" spans="34:35" ht="15.75">
      <c r="AH1604" s="43"/>
      <c r="AI1604"/>
    </row>
    <row r="1605" spans="34:35" ht="15.75">
      <c r="AH1605" s="43"/>
      <c r="AI1605"/>
    </row>
    <row r="1606" spans="34:35" ht="15.75">
      <c r="AH1606" s="43"/>
      <c r="AI1606"/>
    </row>
    <row r="1607" spans="34:35" ht="15.75">
      <c r="AH1607" s="43"/>
      <c r="AI1607"/>
    </row>
    <row r="1608" spans="34:35" ht="15.75">
      <c r="AH1608" s="43"/>
      <c r="AI1608"/>
    </row>
    <row r="1609" spans="34:35" ht="15.75">
      <c r="AH1609" s="43"/>
      <c r="AI1609"/>
    </row>
    <row r="1610" spans="34:35" ht="15.75">
      <c r="AH1610" s="43"/>
      <c r="AI1610"/>
    </row>
    <row r="1611" spans="34:35" ht="15.75">
      <c r="AH1611" s="43"/>
      <c r="AI1611"/>
    </row>
    <row r="1612" spans="34:35" ht="15.75">
      <c r="AH1612" s="43"/>
      <c r="AI1612"/>
    </row>
    <row r="1613" spans="34:35" ht="15.75">
      <c r="AH1613" s="43"/>
      <c r="AI1613"/>
    </row>
    <row r="1614" spans="34:35" ht="15.75">
      <c r="AH1614" s="43"/>
      <c r="AI1614"/>
    </row>
    <row r="1615" spans="34:35" ht="15.75">
      <c r="AH1615" s="43"/>
      <c r="AI1615"/>
    </row>
    <row r="1616" spans="34:35" ht="15.75">
      <c r="AH1616" s="43"/>
      <c r="AI1616"/>
    </row>
    <row r="1617" spans="34:35" ht="15.75">
      <c r="AH1617" s="43"/>
      <c r="AI1617"/>
    </row>
    <row r="1618" spans="34:35" ht="15.75">
      <c r="AH1618" s="43"/>
      <c r="AI1618"/>
    </row>
    <row r="1619" spans="34:35" ht="15.75">
      <c r="AH1619" s="43"/>
      <c r="AI1619"/>
    </row>
    <row r="1620" spans="34:35" ht="15.75">
      <c r="AH1620" s="43"/>
      <c r="AI1620"/>
    </row>
    <row r="1621" spans="34:35" ht="15.75">
      <c r="AH1621" s="43"/>
      <c r="AI1621"/>
    </row>
    <row r="1622" spans="34:35" ht="15.75">
      <c r="AH1622" s="43"/>
      <c r="AI1622"/>
    </row>
    <row r="1623" spans="34:35" ht="15.75">
      <c r="AH1623" s="43"/>
      <c r="AI1623"/>
    </row>
    <row r="1624" spans="34:35" ht="15.75">
      <c r="AH1624" s="43"/>
      <c r="AI1624"/>
    </row>
    <row r="1625" spans="34:35" ht="15.75">
      <c r="AH1625" s="43"/>
      <c r="AI1625"/>
    </row>
    <row r="1626" spans="34:35" ht="15.75">
      <c r="AH1626" s="43"/>
      <c r="AI1626"/>
    </row>
    <row r="1627" spans="34:35" ht="15.75">
      <c r="AH1627" s="43"/>
      <c r="AI1627"/>
    </row>
    <row r="1628" spans="34:35" ht="15.75">
      <c r="AH1628" s="43"/>
      <c r="AI1628"/>
    </row>
    <row r="1629" spans="34:35" ht="15.75">
      <c r="AH1629" s="43"/>
      <c r="AI1629"/>
    </row>
    <row r="1630" spans="34:35" ht="15.75">
      <c r="AH1630" s="43"/>
      <c r="AI1630"/>
    </row>
    <row r="1631" spans="34:35" ht="15.75">
      <c r="AH1631" s="43"/>
      <c r="AI1631"/>
    </row>
    <row r="1632" spans="34:35" ht="15.75">
      <c r="AH1632" s="43"/>
      <c r="AI1632"/>
    </row>
    <row r="1633" spans="34:35" ht="15.75">
      <c r="AH1633" s="43"/>
      <c r="AI1633"/>
    </row>
    <row r="1634" spans="34:35" ht="15.75">
      <c r="AH1634" s="43"/>
      <c r="AI1634"/>
    </row>
    <row r="1635" spans="34:35" ht="15.75">
      <c r="AH1635" s="43"/>
      <c r="AI1635"/>
    </row>
    <row r="1636" spans="34:35" ht="15.75">
      <c r="AH1636" s="43"/>
      <c r="AI1636"/>
    </row>
    <row r="1637" spans="34:35" ht="15.75">
      <c r="AH1637" s="43"/>
      <c r="AI1637"/>
    </row>
    <row r="1638" spans="34:35" ht="15.75">
      <c r="AH1638" s="43"/>
      <c r="AI1638"/>
    </row>
    <row r="1639" spans="34:35" ht="15.75">
      <c r="AH1639" s="43"/>
      <c r="AI1639"/>
    </row>
    <row r="1640" spans="34:35" ht="15.75">
      <c r="AH1640" s="43"/>
      <c r="AI1640"/>
    </row>
    <row r="1641" spans="34:35" ht="15.75">
      <c r="AH1641" s="43"/>
      <c r="AI1641"/>
    </row>
    <row r="1642" spans="34:35" ht="15.75">
      <c r="AH1642" s="43"/>
      <c r="AI1642"/>
    </row>
    <row r="1643" spans="34:35" ht="15.75">
      <c r="AH1643" s="43"/>
      <c r="AI1643"/>
    </row>
    <row r="1644" spans="34:35" ht="15.75">
      <c r="AH1644" s="43"/>
      <c r="AI1644"/>
    </row>
    <row r="1645" spans="34:35" ht="15.75">
      <c r="AH1645" s="43"/>
      <c r="AI1645"/>
    </row>
    <row r="1646" spans="34:35" ht="15.75">
      <c r="AH1646" s="43"/>
      <c r="AI1646"/>
    </row>
    <row r="1647" spans="34:35" ht="15.75">
      <c r="AH1647" s="43"/>
      <c r="AI1647"/>
    </row>
    <row r="1648" spans="34:35" ht="15.75">
      <c r="AH1648" s="43"/>
      <c r="AI1648"/>
    </row>
    <row r="1649" spans="34:35" ht="15.75">
      <c r="AH1649" s="43"/>
      <c r="AI1649"/>
    </row>
    <row r="1650" spans="34:35" ht="15.75">
      <c r="AH1650" s="43"/>
      <c r="AI1650"/>
    </row>
    <row r="1651" spans="34:35" ht="15.75">
      <c r="AH1651" s="43"/>
      <c r="AI1651"/>
    </row>
    <row r="1652" spans="34:35" ht="15.75">
      <c r="AH1652" s="43"/>
      <c r="AI1652"/>
    </row>
    <row r="1653" spans="34:35" ht="15.75">
      <c r="AH1653" s="43"/>
      <c r="AI1653"/>
    </row>
    <row r="1654" spans="34:35" ht="15.75">
      <c r="AH1654" s="43"/>
      <c r="AI1654"/>
    </row>
    <row r="1655" spans="34:35" ht="15.75">
      <c r="AH1655" s="43"/>
      <c r="AI1655"/>
    </row>
    <row r="1656" spans="34:35" ht="15.75">
      <c r="AH1656" s="43"/>
      <c r="AI1656"/>
    </row>
    <row r="1657" spans="34:35" ht="15.75">
      <c r="AH1657" s="43"/>
      <c r="AI1657"/>
    </row>
    <row r="1658" spans="34:35" ht="15.75">
      <c r="AH1658" s="43"/>
      <c r="AI1658"/>
    </row>
    <row r="1659" spans="34:35" ht="15.75">
      <c r="AH1659" s="43"/>
      <c r="AI1659"/>
    </row>
    <row r="1660" spans="34:35" ht="15.75">
      <c r="AH1660" s="43"/>
      <c r="AI1660"/>
    </row>
    <row r="1661" spans="34:35" ht="15.75">
      <c r="AH1661" s="43"/>
      <c r="AI1661"/>
    </row>
    <row r="1662" spans="34:35" ht="15.75">
      <c r="AH1662" s="43"/>
      <c r="AI1662"/>
    </row>
    <row r="1663" spans="34:35" ht="15.75">
      <c r="AH1663" s="43"/>
      <c r="AI1663"/>
    </row>
    <row r="1664" spans="34:35" ht="15.75">
      <c r="AH1664" s="43"/>
      <c r="AI1664"/>
    </row>
    <row r="1665" spans="34:35" ht="15.75">
      <c r="AH1665" s="43"/>
      <c r="AI1665"/>
    </row>
    <row r="1666" spans="34:35" ht="15.75">
      <c r="AH1666" s="43"/>
      <c r="AI1666"/>
    </row>
    <row r="1667" spans="34:35" ht="15.75">
      <c r="AH1667" s="43"/>
      <c r="AI1667"/>
    </row>
    <row r="1668" spans="34:35" ht="15.75">
      <c r="AH1668" s="43"/>
      <c r="AI1668"/>
    </row>
    <row r="1669" spans="34:35" ht="15.75">
      <c r="AH1669" s="43"/>
      <c r="AI1669"/>
    </row>
    <row r="1670" spans="34:35" ht="15.75">
      <c r="AH1670" s="43"/>
      <c r="AI1670"/>
    </row>
    <row r="1671" spans="34:35" ht="15.75">
      <c r="AH1671" s="43"/>
      <c r="AI1671"/>
    </row>
    <row r="1672" spans="34:35" ht="15.75">
      <c r="AH1672" s="43"/>
      <c r="AI1672"/>
    </row>
    <row r="1673" spans="34:35" ht="15.75">
      <c r="AH1673" s="43"/>
      <c r="AI1673"/>
    </row>
    <row r="1674" spans="34:35" ht="15.75">
      <c r="AH1674" s="43"/>
      <c r="AI1674"/>
    </row>
    <row r="1675" spans="34:35" ht="15.75">
      <c r="AH1675" s="43"/>
      <c r="AI1675"/>
    </row>
    <row r="1676" spans="34:35" ht="15.75">
      <c r="AH1676" s="43"/>
      <c r="AI1676"/>
    </row>
    <row r="1677" spans="34:35" ht="15.75">
      <c r="AH1677" s="43"/>
      <c r="AI1677"/>
    </row>
    <row r="1678" spans="34:35" ht="15.75">
      <c r="AH1678" s="43"/>
      <c r="AI1678"/>
    </row>
    <row r="1679" spans="34:35" ht="15.75">
      <c r="AH1679" s="43"/>
      <c r="AI1679"/>
    </row>
    <row r="1680" spans="34:35" ht="15.75">
      <c r="AH1680" s="43"/>
      <c r="AI1680"/>
    </row>
    <row r="1681" spans="34:35" ht="15.75">
      <c r="AH1681" s="43"/>
      <c r="AI1681"/>
    </row>
    <row r="1682" spans="34:35" ht="15.75">
      <c r="AH1682" s="43"/>
      <c r="AI1682"/>
    </row>
    <row r="1683" spans="34:35" ht="15.75">
      <c r="AH1683" s="43"/>
      <c r="AI1683"/>
    </row>
    <row r="1684" spans="34:35" ht="15.75">
      <c r="AH1684" s="43"/>
      <c r="AI1684"/>
    </row>
    <row r="1685" spans="34:35" ht="15.75">
      <c r="AH1685" s="43"/>
      <c r="AI1685"/>
    </row>
    <row r="1686" spans="34:35" ht="15.75">
      <c r="AH1686" s="43"/>
      <c r="AI1686"/>
    </row>
    <row r="1687" spans="34:35" ht="15.75">
      <c r="AH1687" s="43"/>
      <c r="AI1687"/>
    </row>
    <row r="1688" spans="34:35" ht="15.75">
      <c r="AH1688" s="43"/>
      <c r="AI1688"/>
    </row>
    <row r="1689" spans="34:35" ht="15.75">
      <c r="AH1689" s="43"/>
      <c r="AI1689"/>
    </row>
    <row r="1690" spans="34:35" ht="15.75">
      <c r="AH1690" s="43"/>
      <c r="AI1690"/>
    </row>
    <row r="1691" spans="34:35" ht="15.75">
      <c r="AH1691" s="43"/>
      <c r="AI1691"/>
    </row>
    <row r="1692" spans="34:35" ht="15.75">
      <c r="AH1692" s="43"/>
      <c r="AI1692"/>
    </row>
    <row r="1693" spans="34:35" ht="15.75">
      <c r="AH1693" s="43"/>
      <c r="AI1693"/>
    </row>
    <row r="1694" spans="34:35" ht="15.75">
      <c r="AH1694" s="43"/>
      <c r="AI1694"/>
    </row>
    <row r="1695" spans="34:35" ht="15.75">
      <c r="AH1695" s="43"/>
      <c r="AI1695"/>
    </row>
    <row r="1696" spans="34:35" ht="15.75">
      <c r="AH1696" s="43"/>
      <c r="AI1696"/>
    </row>
    <row r="1697" spans="34:35" ht="15.75">
      <c r="AH1697" s="43"/>
      <c r="AI1697"/>
    </row>
    <row r="1698" spans="34:35" ht="15.75">
      <c r="AH1698" s="43"/>
      <c r="AI1698"/>
    </row>
    <row r="1699" spans="34:35" ht="15.75">
      <c r="AH1699" s="43"/>
      <c r="AI1699"/>
    </row>
    <row r="1700" spans="34:35" ht="15.75">
      <c r="AH1700" s="43"/>
      <c r="AI1700"/>
    </row>
    <row r="1701" spans="34:35" ht="15.75">
      <c r="AH1701" s="43"/>
      <c r="AI1701"/>
    </row>
    <row r="1702" spans="34:35" ht="15.75">
      <c r="AH1702" s="43"/>
      <c r="AI1702"/>
    </row>
    <row r="1703" spans="34:35" ht="15.75">
      <c r="AH1703" s="43"/>
      <c r="AI1703"/>
    </row>
    <row r="1704" spans="34:35" ht="15.75">
      <c r="AH1704" s="43"/>
      <c r="AI1704"/>
    </row>
    <row r="1705" spans="34:35" ht="15.75">
      <c r="AH1705" s="43"/>
      <c r="AI1705"/>
    </row>
    <row r="1706" spans="34:35" ht="15.75">
      <c r="AH1706" s="43"/>
      <c r="AI1706"/>
    </row>
    <row r="1707" spans="34:35" ht="15.75">
      <c r="AH1707" s="43"/>
      <c r="AI1707"/>
    </row>
    <row r="1708" spans="34:35" ht="15.75">
      <c r="AH1708" s="43"/>
      <c r="AI1708"/>
    </row>
    <row r="1709" spans="34:35" ht="15.75">
      <c r="AH1709" s="43"/>
      <c r="AI1709"/>
    </row>
    <row r="1710" spans="34:35" ht="15.75">
      <c r="AH1710" s="43"/>
      <c r="AI1710"/>
    </row>
    <row r="1711" spans="34:35" ht="15.75">
      <c r="AH1711" s="43"/>
      <c r="AI1711"/>
    </row>
    <row r="1712" spans="34:35" ht="15.75">
      <c r="AH1712" s="43"/>
      <c r="AI1712"/>
    </row>
    <row r="1713" spans="34:35" ht="15.75">
      <c r="AH1713" s="43"/>
      <c r="AI1713"/>
    </row>
    <row r="1714" spans="34:35" ht="15.75">
      <c r="AH1714" s="43"/>
      <c r="AI1714"/>
    </row>
    <row r="1715" spans="34:35" ht="15.75">
      <c r="AH1715" s="43"/>
      <c r="AI1715"/>
    </row>
    <row r="1716" spans="34:35" ht="15.75">
      <c r="AH1716" s="43"/>
      <c r="AI1716"/>
    </row>
    <row r="1717" spans="34:35" ht="15.75">
      <c r="AH1717" s="43"/>
      <c r="AI1717"/>
    </row>
    <row r="1718" spans="34:35" ht="15.75">
      <c r="AH1718" s="43"/>
      <c r="AI1718"/>
    </row>
    <row r="1719" spans="34:35" ht="15.75">
      <c r="AH1719" s="43"/>
      <c r="AI1719"/>
    </row>
    <row r="1720" spans="34:35" ht="15.75">
      <c r="AH1720" s="43"/>
      <c r="AI1720"/>
    </row>
    <row r="1721" spans="34:35" ht="15.75">
      <c r="AH1721" s="43"/>
      <c r="AI1721"/>
    </row>
    <row r="1722" spans="34:35" ht="15.75">
      <c r="AH1722" s="43"/>
      <c r="AI1722"/>
    </row>
    <row r="1723" spans="34:35" ht="15.75">
      <c r="AH1723" s="43"/>
      <c r="AI1723"/>
    </row>
    <row r="1724" spans="34:35" ht="15.75">
      <c r="AH1724" s="43"/>
      <c r="AI1724"/>
    </row>
    <row r="1725" spans="34:35" ht="15.75">
      <c r="AH1725" s="43"/>
      <c r="AI1725"/>
    </row>
    <row r="1726" spans="34:35" ht="15.75">
      <c r="AH1726" s="43"/>
      <c r="AI1726"/>
    </row>
    <row r="1727" spans="34:35" ht="15.75">
      <c r="AH1727" s="43"/>
      <c r="AI1727"/>
    </row>
    <row r="1728" spans="34:35" ht="15.75">
      <c r="AH1728" s="43"/>
      <c r="AI1728"/>
    </row>
    <row r="1729" spans="34:35" ht="15.75">
      <c r="AH1729" s="43"/>
      <c r="AI1729"/>
    </row>
    <row r="1730" spans="34:35" ht="15.75">
      <c r="AH1730" s="43"/>
      <c r="AI1730"/>
    </row>
    <row r="1731" spans="34:35" ht="15.75">
      <c r="AH1731" s="43"/>
      <c r="AI1731"/>
    </row>
    <row r="1732" spans="34:35" ht="15.75">
      <c r="AH1732" s="43"/>
      <c r="AI1732"/>
    </row>
    <row r="1733" spans="34:35" ht="15.75">
      <c r="AH1733" s="43"/>
      <c r="AI1733"/>
    </row>
    <row r="1734" spans="34:35" ht="15.75">
      <c r="AH1734" s="43"/>
      <c r="AI1734"/>
    </row>
    <row r="1735" spans="34:35" ht="15.75">
      <c r="AH1735" s="43"/>
      <c r="AI1735"/>
    </row>
    <row r="1736" spans="34:35" ht="15.75">
      <c r="AH1736" s="43"/>
      <c r="AI1736"/>
    </row>
    <row r="1737" spans="34:35" ht="15.75">
      <c r="AH1737" s="43"/>
      <c r="AI1737"/>
    </row>
    <row r="1738" spans="34:35" ht="15.75">
      <c r="AH1738" s="43"/>
      <c r="AI1738"/>
    </row>
    <row r="1739" spans="34:35" ht="15.75">
      <c r="AH1739" s="43"/>
      <c r="AI1739"/>
    </row>
    <row r="1740" spans="34:35" ht="15.75">
      <c r="AH1740" s="43"/>
      <c r="AI1740"/>
    </row>
    <row r="1741" spans="34:35" ht="15.75">
      <c r="AH1741" s="43"/>
      <c r="AI1741"/>
    </row>
    <row r="1742" spans="34:35" ht="15.75">
      <c r="AH1742" s="43"/>
      <c r="AI1742"/>
    </row>
    <row r="1743" spans="34:35" ht="15.75">
      <c r="AH1743" s="43"/>
      <c r="AI1743"/>
    </row>
    <row r="1744" spans="34:35" ht="15.75">
      <c r="AH1744" s="43"/>
      <c r="AI1744"/>
    </row>
    <row r="1745" spans="34:35" ht="15.75">
      <c r="AH1745" s="43"/>
      <c r="AI1745"/>
    </row>
    <row r="1746" spans="34:35" ht="15.75">
      <c r="AH1746" s="43"/>
      <c r="AI1746"/>
    </row>
    <row r="1747" spans="34:35" ht="15.75">
      <c r="AH1747" s="43"/>
      <c r="AI1747"/>
    </row>
    <row r="1748" spans="34:35" ht="15.75">
      <c r="AH1748" s="43"/>
      <c r="AI1748"/>
    </row>
    <row r="1749" spans="34:35" ht="15.75">
      <c r="AH1749" s="43"/>
      <c r="AI1749"/>
    </row>
    <row r="1750" spans="34:35" ht="15.75">
      <c r="AH1750" s="43"/>
      <c r="AI1750"/>
    </row>
    <row r="1751" spans="34:35" ht="15.75">
      <c r="AH1751" s="43"/>
      <c r="AI1751"/>
    </row>
    <row r="1752" spans="34:35" ht="15.75">
      <c r="AH1752" s="43"/>
      <c r="AI1752"/>
    </row>
    <row r="1753" spans="34:35" ht="15.75">
      <c r="AH1753" s="43"/>
      <c r="AI1753"/>
    </row>
    <row r="1754" spans="34:35" ht="15.75">
      <c r="AH1754" s="43"/>
      <c r="AI1754"/>
    </row>
    <row r="1755" spans="34:35" ht="15.75">
      <c r="AH1755" s="43"/>
      <c r="AI1755"/>
    </row>
    <row r="1756" spans="34:35" ht="15.75">
      <c r="AH1756" s="43"/>
      <c r="AI1756"/>
    </row>
    <row r="1757" spans="34:35" ht="15.75">
      <c r="AH1757" s="43"/>
      <c r="AI1757"/>
    </row>
    <row r="1758" spans="34:35" ht="15.75">
      <c r="AH1758" s="43"/>
      <c r="AI1758"/>
    </row>
    <row r="1759" spans="34:35" ht="15.75">
      <c r="AH1759" s="43"/>
      <c r="AI1759"/>
    </row>
    <row r="1760" spans="34:35" ht="15.75">
      <c r="AH1760" s="43"/>
      <c r="AI1760"/>
    </row>
    <row r="1761" spans="34:35" ht="15.75">
      <c r="AH1761" s="43"/>
      <c r="AI1761"/>
    </row>
    <row r="1762" spans="34:35" ht="15.75">
      <c r="AH1762" s="43"/>
      <c r="AI1762"/>
    </row>
    <row r="1763" spans="34:35" ht="15.75">
      <c r="AH1763" s="43"/>
      <c r="AI1763"/>
    </row>
    <row r="1764" spans="34:35" ht="15.75">
      <c r="AH1764" s="43"/>
      <c r="AI1764"/>
    </row>
    <row r="1765" spans="34:35" ht="15.75">
      <c r="AH1765" s="43"/>
      <c r="AI1765"/>
    </row>
    <row r="1766" spans="34:35" ht="15.75">
      <c r="AH1766" s="43"/>
      <c r="AI1766"/>
    </row>
    <row r="1767" spans="34:35" ht="15.75">
      <c r="AH1767" s="43"/>
      <c r="AI1767"/>
    </row>
    <row r="1768" spans="34:35" ht="15.75">
      <c r="AH1768" s="43"/>
      <c r="AI1768"/>
    </row>
    <row r="1769" spans="34:35" ht="15.75">
      <c r="AH1769" s="43"/>
      <c r="AI1769"/>
    </row>
    <row r="1770" spans="34:35" ht="15.75">
      <c r="AH1770" s="43"/>
      <c r="AI1770"/>
    </row>
    <row r="1771" spans="34:35" ht="15.75">
      <c r="AH1771" s="43"/>
      <c r="AI1771"/>
    </row>
    <row r="1772" spans="34:35" ht="15.75">
      <c r="AH1772" s="43"/>
      <c r="AI1772"/>
    </row>
    <row r="1773" spans="34:35" ht="15.75">
      <c r="AH1773" s="43"/>
      <c r="AI1773"/>
    </row>
    <row r="1774" spans="34:35" ht="15.75">
      <c r="AH1774" s="43"/>
      <c r="AI1774"/>
    </row>
    <row r="1775" spans="34:35" ht="15.75">
      <c r="AH1775" s="43"/>
      <c r="AI1775"/>
    </row>
    <row r="1776" spans="34:35" ht="15.75">
      <c r="AH1776" s="43"/>
      <c r="AI1776"/>
    </row>
    <row r="1777" spans="34:35" ht="15.75">
      <c r="AH1777" s="43"/>
      <c r="AI1777"/>
    </row>
    <row r="1778" spans="34:35" ht="15.75">
      <c r="AH1778" s="43"/>
      <c r="AI1778"/>
    </row>
    <row r="1779" spans="34:35" ht="15.75">
      <c r="AH1779" s="43"/>
      <c r="AI1779"/>
    </row>
    <row r="1780" spans="34:35" ht="15.75">
      <c r="AH1780" s="43"/>
      <c r="AI1780"/>
    </row>
    <row r="1781" spans="34:35" ht="15.75">
      <c r="AH1781" s="43"/>
      <c r="AI1781"/>
    </row>
    <row r="1782" spans="34:35" ht="15.75">
      <c r="AH1782" s="43"/>
      <c r="AI1782"/>
    </row>
    <row r="1783" spans="34:35" ht="15.75">
      <c r="AH1783" s="43"/>
      <c r="AI1783"/>
    </row>
    <row r="1784" spans="34:35" ht="15.75">
      <c r="AH1784" s="43"/>
      <c r="AI1784"/>
    </row>
    <row r="1785" spans="34:35" ht="15.75">
      <c r="AH1785" s="43"/>
      <c r="AI1785"/>
    </row>
    <row r="1786" spans="34:35" ht="15.75">
      <c r="AH1786" s="43"/>
      <c r="AI1786"/>
    </row>
    <row r="1787" spans="34:35" ht="15.75">
      <c r="AH1787" s="43"/>
      <c r="AI1787"/>
    </row>
    <row r="1788" spans="34:35" ht="15.75">
      <c r="AH1788" s="43"/>
      <c r="AI1788"/>
    </row>
    <row r="1789" spans="34:35" ht="15.75">
      <c r="AH1789" s="43"/>
      <c r="AI1789"/>
    </row>
    <row r="1790" spans="34:35" ht="15.75">
      <c r="AH1790" s="43"/>
      <c r="AI1790"/>
    </row>
    <row r="1791" spans="34:35" ht="15.75">
      <c r="AH1791" s="43"/>
      <c r="AI1791"/>
    </row>
    <row r="1792" spans="34:35" ht="15.75">
      <c r="AH1792" s="43"/>
      <c r="AI1792"/>
    </row>
    <row r="1793" spans="34:35" ht="15.75">
      <c r="AH1793" s="43"/>
      <c r="AI1793"/>
    </row>
    <row r="1794" spans="34:35" ht="15.75">
      <c r="AH1794" s="43"/>
      <c r="AI1794"/>
    </row>
    <row r="1795" spans="34:35" ht="15.75">
      <c r="AH1795" s="43"/>
      <c r="AI1795"/>
    </row>
    <row r="1796" spans="34:35" ht="15.75">
      <c r="AH1796" s="43"/>
      <c r="AI1796"/>
    </row>
    <row r="1797" spans="34:35" ht="15.75">
      <c r="AH1797" s="43"/>
      <c r="AI1797"/>
    </row>
    <row r="1798" spans="34:35" ht="15.75">
      <c r="AH1798" s="43"/>
      <c r="AI1798"/>
    </row>
    <row r="1799" spans="34:35" ht="15.75">
      <c r="AH1799" s="43"/>
      <c r="AI1799"/>
    </row>
    <row r="1800" spans="34:35" ht="15.75">
      <c r="AH1800" s="43"/>
      <c r="AI1800"/>
    </row>
    <row r="1801" spans="34:35" ht="15.75">
      <c r="AH1801" s="43"/>
      <c r="AI1801"/>
    </row>
    <row r="1802" spans="34:35" ht="15.75">
      <c r="AH1802" s="43"/>
      <c r="AI1802"/>
    </row>
    <row r="1803" spans="34:35" ht="15.75">
      <c r="AH1803" s="43"/>
      <c r="AI1803"/>
    </row>
    <row r="1804" spans="34:35" ht="15.75">
      <c r="AH1804" s="43"/>
      <c r="AI1804"/>
    </row>
    <row r="1805" spans="34:35" ht="15.75">
      <c r="AH1805" s="43"/>
      <c r="AI1805"/>
    </row>
    <row r="1806" spans="34:35" ht="15.75">
      <c r="AH1806" s="43"/>
      <c r="AI1806"/>
    </row>
    <row r="1807" spans="34:35" ht="15.75">
      <c r="AH1807" s="43"/>
      <c r="AI1807"/>
    </row>
    <row r="1808" spans="34:35" ht="15.75">
      <c r="AH1808" s="43"/>
      <c r="AI1808"/>
    </row>
    <row r="1809" spans="34:35" ht="15.75">
      <c r="AH1809" s="43"/>
      <c r="AI1809"/>
    </row>
    <row r="1810" spans="34:35" ht="15.75">
      <c r="AH1810" s="43"/>
      <c r="AI1810"/>
    </row>
    <row r="1811" spans="34:35" ht="15.75">
      <c r="AH1811" s="43"/>
      <c r="AI1811"/>
    </row>
    <row r="1812" spans="34:35" ht="15.75">
      <c r="AH1812" s="43"/>
      <c r="AI1812"/>
    </row>
    <row r="1813" spans="34:35" ht="15.75">
      <c r="AH1813" s="43"/>
      <c r="AI1813"/>
    </row>
    <row r="1814" spans="34:35" ht="15.75">
      <c r="AH1814" s="43"/>
      <c r="AI1814"/>
    </row>
    <row r="1815" spans="34:35" ht="15.75">
      <c r="AH1815" s="43"/>
      <c r="AI1815"/>
    </row>
    <row r="1816" spans="34:35" ht="15.75">
      <c r="AH1816" s="43"/>
      <c r="AI1816"/>
    </row>
    <row r="1817" spans="34:35" ht="15.75">
      <c r="AH1817" s="43"/>
      <c r="AI1817"/>
    </row>
    <row r="1818" spans="34:35" ht="15.75">
      <c r="AH1818" s="43"/>
      <c r="AI1818"/>
    </row>
    <row r="1819" spans="34:35" ht="15.75">
      <c r="AH1819" s="43"/>
      <c r="AI1819"/>
    </row>
    <row r="1820" spans="34:35" ht="15.75">
      <c r="AH1820" s="43"/>
      <c r="AI1820"/>
    </row>
    <row r="1821" spans="34:35" ht="15.75">
      <c r="AH1821" s="43"/>
      <c r="AI1821"/>
    </row>
    <row r="1822" spans="34:35" ht="15.75">
      <c r="AH1822" s="43"/>
      <c r="AI1822"/>
    </row>
    <row r="1823" spans="34:35" ht="15.75">
      <c r="AH1823" s="43"/>
      <c r="AI1823"/>
    </row>
    <row r="1824" spans="34:35" ht="15.75">
      <c r="AH1824" s="43"/>
      <c r="AI1824"/>
    </row>
    <row r="1825" spans="34:35" ht="15.75">
      <c r="AH1825" s="43"/>
      <c r="AI1825"/>
    </row>
    <row r="1826" spans="34:35" ht="15.75">
      <c r="AH1826" s="43"/>
      <c r="AI1826"/>
    </row>
    <row r="1827" spans="34:35" ht="15.75">
      <c r="AH1827" s="43"/>
      <c r="AI1827"/>
    </row>
    <row r="1828" spans="34:35" ht="15.75">
      <c r="AH1828" s="43"/>
      <c r="AI1828"/>
    </row>
    <row r="1829" spans="34:35" ht="15.75">
      <c r="AH1829" s="43"/>
      <c r="AI1829"/>
    </row>
    <row r="1830" spans="34:35" ht="15.75">
      <c r="AH1830" s="43"/>
      <c r="AI1830"/>
    </row>
    <row r="1831" spans="34:35" ht="15.75">
      <c r="AH1831" s="43"/>
      <c r="AI1831"/>
    </row>
    <row r="1832" spans="34:35" ht="15.75">
      <c r="AH1832" s="43"/>
      <c r="AI1832"/>
    </row>
    <row r="1833" spans="34:35" ht="15.75">
      <c r="AH1833" s="43"/>
      <c r="AI1833"/>
    </row>
    <row r="1834" spans="34:35" ht="15.75">
      <c r="AH1834" s="43"/>
      <c r="AI1834"/>
    </row>
    <row r="1835" spans="34:35" ht="15.75">
      <c r="AH1835" s="43"/>
      <c r="AI1835"/>
    </row>
    <row r="1836" spans="34:35" ht="15.75">
      <c r="AH1836" s="43"/>
      <c r="AI1836"/>
    </row>
    <row r="1837" spans="34:35" ht="15.75">
      <c r="AH1837" s="43"/>
      <c r="AI1837"/>
    </row>
    <row r="1838" spans="34:35" ht="15.75">
      <c r="AH1838" s="43"/>
      <c r="AI1838"/>
    </row>
    <row r="1839" spans="34:35" ht="15.75">
      <c r="AH1839" s="43"/>
      <c r="AI1839"/>
    </row>
    <row r="1840" spans="34:35" ht="15.75">
      <c r="AH1840" s="43"/>
      <c r="AI1840"/>
    </row>
    <row r="1841" spans="34:35" ht="15.75">
      <c r="AH1841" s="43"/>
      <c r="AI1841"/>
    </row>
    <row r="1842" spans="34:35" ht="15.75">
      <c r="AH1842" s="43"/>
      <c r="AI1842"/>
    </row>
    <row r="1843" spans="34:35" ht="15.75">
      <c r="AH1843" s="43"/>
      <c r="AI1843"/>
    </row>
    <row r="1844" spans="34:35" ht="15.75">
      <c r="AH1844" s="43"/>
      <c r="AI1844"/>
    </row>
    <row r="1845" spans="34:35" ht="15.75">
      <c r="AH1845" s="43"/>
      <c r="AI1845"/>
    </row>
    <row r="1846" spans="34:35" ht="15.75">
      <c r="AH1846" s="43"/>
      <c r="AI1846"/>
    </row>
    <row r="1847" spans="34:35" ht="15.75">
      <c r="AH1847" s="43"/>
      <c r="AI1847"/>
    </row>
    <row r="1848" spans="34:35" ht="15.75">
      <c r="AH1848" s="43"/>
      <c r="AI1848"/>
    </row>
    <row r="1849" spans="34:35" ht="15.75">
      <c r="AH1849" s="43"/>
      <c r="AI1849"/>
    </row>
    <row r="1850" spans="34:35" ht="15.75">
      <c r="AH1850" s="43"/>
      <c r="AI1850"/>
    </row>
    <row r="1851" spans="34:35" ht="15.75">
      <c r="AH1851" s="43"/>
      <c r="AI1851"/>
    </row>
    <row r="1852" spans="34:35" ht="15.75">
      <c r="AH1852" s="43"/>
      <c r="AI1852"/>
    </row>
    <row r="1853" spans="34:35" ht="15.75">
      <c r="AH1853" s="43"/>
      <c r="AI1853"/>
    </row>
    <row r="1854" spans="34:35" ht="15.75">
      <c r="AH1854" s="43"/>
      <c r="AI1854"/>
    </row>
    <row r="1855" spans="34:35" ht="15.75">
      <c r="AH1855" s="43"/>
      <c r="AI1855"/>
    </row>
    <row r="1856" spans="34:35" ht="15.75">
      <c r="AH1856" s="43"/>
      <c r="AI1856"/>
    </row>
    <row r="1857" spans="34:35" ht="15.75">
      <c r="AH1857" s="43"/>
      <c r="AI1857"/>
    </row>
    <row r="1858" spans="34:35" ht="15.75">
      <c r="AH1858" s="43"/>
      <c r="AI1858"/>
    </row>
    <row r="1859" spans="34:35" ht="15.75">
      <c r="AH1859" s="43"/>
      <c r="AI1859"/>
    </row>
    <row r="1860" spans="34:35" ht="15.75">
      <c r="AH1860" s="43"/>
      <c r="AI1860"/>
    </row>
    <row r="1861" spans="34:35" ht="15.75">
      <c r="AH1861" s="43"/>
      <c r="AI1861"/>
    </row>
    <row r="1862" spans="34:35" ht="15.75">
      <c r="AH1862" s="43"/>
      <c r="AI1862"/>
    </row>
    <row r="1863" spans="34:35" ht="15.75">
      <c r="AH1863" s="43"/>
      <c r="AI1863"/>
    </row>
    <row r="1864" spans="34:35" ht="15.75">
      <c r="AH1864" s="43"/>
      <c r="AI1864"/>
    </row>
    <row r="1865" spans="34:35" ht="15.75">
      <c r="AH1865" s="43"/>
      <c r="AI1865"/>
    </row>
    <row r="1866" spans="34:35" ht="15.75">
      <c r="AH1866" s="43"/>
      <c r="AI1866"/>
    </row>
    <row r="1867" spans="34:35" ht="15.75">
      <c r="AH1867" s="43"/>
      <c r="AI1867"/>
    </row>
    <row r="1868" spans="34:35" ht="15.75">
      <c r="AH1868" s="43"/>
      <c r="AI1868"/>
    </row>
    <row r="1869" spans="34:35" ht="15.75">
      <c r="AH1869" s="43"/>
      <c r="AI1869"/>
    </row>
    <row r="1870" spans="34:35" ht="15.75">
      <c r="AH1870" s="43"/>
      <c r="AI1870"/>
    </row>
    <row r="1871" spans="34:35" ht="15.75">
      <c r="AH1871" s="43"/>
      <c r="AI1871"/>
    </row>
    <row r="1872" spans="34:35" ht="15.75">
      <c r="AH1872" s="43"/>
      <c r="AI1872"/>
    </row>
    <row r="1873" spans="34:35" ht="15.75">
      <c r="AH1873" s="43"/>
      <c r="AI1873"/>
    </row>
    <row r="1874" spans="34:35" ht="15.75">
      <c r="AH1874" s="43"/>
      <c r="AI1874"/>
    </row>
    <row r="1875" spans="34:35" ht="15.75">
      <c r="AH1875" s="43"/>
      <c r="AI1875"/>
    </row>
    <row r="1876" spans="34:35" ht="15.75">
      <c r="AH1876" s="43"/>
      <c r="AI1876"/>
    </row>
    <row r="1877" spans="34:35" ht="15.75">
      <c r="AH1877" s="43"/>
      <c r="AI1877"/>
    </row>
    <row r="1878" spans="34:35" ht="15.75">
      <c r="AH1878" s="43"/>
      <c r="AI1878"/>
    </row>
    <row r="1879" spans="34:35" ht="15.75">
      <c r="AH1879" s="43"/>
      <c r="AI1879"/>
    </row>
    <row r="1880" spans="34:35" ht="15.75">
      <c r="AH1880" s="43"/>
      <c r="AI1880"/>
    </row>
    <row r="1881" spans="34:35" ht="15.75">
      <c r="AH1881" s="43"/>
      <c r="AI1881"/>
    </row>
    <row r="1882" spans="34:35" ht="15.75">
      <c r="AH1882" s="43"/>
      <c r="AI1882"/>
    </row>
    <row r="1883" spans="34:35" ht="15.75">
      <c r="AH1883" s="43"/>
      <c r="AI1883"/>
    </row>
    <row r="1884" spans="34:35" ht="15.75">
      <c r="AH1884" s="43"/>
      <c r="AI1884"/>
    </row>
    <row r="1885" spans="34:35" ht="15.75">
      <c r="AH1885" s="43"/>
      <c r="AI1885"/>
    </row>
    <row r="1886" spans="34:35" ht="15.75">
      <c r="AH1886" s="43"/>
      <c r="AI1886"/>
    </row>
    <row r="1887" spans="34:35" ht="15.75">
      <c r="AH1887" s="43"/>
      <c r="AI1887"/>
    </row>
    <row r="1888" spans="34:35" ht="15.75">
      <c r="AH1888" s="43"/>
      <c r="AI1888"/>
    </row>
    <row r="1889" spans="34:35" ht="15.75">
      <c r="AH1889" s="43"/>
      <c r="AI1889"/>
    </row>
    <row r="1890" spans="34:35" ht="15.75">
      <c r="AH1890" s="43"/>
      <c r="AI1890"/>
    </row>
    <row r="1891" spans="34:35" ht="15.75">
      <c r="AH1891" s="43"/>
      <c r="AI1891"/>
    </row>
    <row r="1892" spans="34:35" ht="15.75">
      <c r="AH1892" s="43"/>
      <c r="AI1892"/>
    </row>
    <row r="1893" spans="34:35" ht="15.75">
      <c r="AH1893" s="43"/>
      <c r="AI1893"/>
    </row>
    <row r="1894" spans="34:35" ht="15.75">
      <c r="AH1894" s="43"/>
      <c r="AI1894"/>
    </row>
    <row r="1895" spans="34:35" ht="15.75">
      <c r="AH1895" s="43"/>
      <c r="AI1895"/>
    </row>
    <row r="1896" spans="34:35" ht="15.75">
      <c r="AH1896" s="43"/>
      <c r="AI1896"/>
    </row>
    <row r="1897" spans="34:35" ht="15.75">
      <c r="AH1897" s="43"/>
      <c r="AI1897"/>
    </row>
    <row r="1898" spans="34:35" ht="15.75">
      <c r="AH1898" s="43"/>
      <c r="AI1898"/>
    </row>
    <row r="1899" spans="34:35" ht="15.75">
      <c r="AH1899" s="43"/>
      <c r="AI1899"/>
    </row>
    <row r="1900" spans="34:35" ht="15.75">
      <c r="AH1900" s="43"/>
      <c r="AI1900"/>
    </row>
    <row r="1901" spans="34:35" ht="15.75">
      <c r="AH1901" s="43"/>
      <c r="AI1901"/>
    </row>
    <row r="1902" spans="34:35" ht="15.75">
      <c r="AH1902" s="43"/>
      <c r="AI1902"/>
    </row>
    <row r="1903" spans="34:35" ht="15.75">
      <c r="AH1903" s="43"/>
      <c r="AI1903"/>
    </row>
    <row r="1904" spans="34:35" ht="15.75">
      <c r="AH1904" s="43"/>
      <c r="AI1904"/>
    </row>
    <row r="1905" spans="34:35" ht="15.75">
      <c r="AH1905" s="43"/>
      <c r="AI1905"/>
    </row>
    <row r="1906" spans="34:35" ht="15.75">
      <c r="AH1906" s="43"/>
      <c r="AI1906"/>
    </row>
    <row r="1907" spans="34:35" ht="15.75">
      <c r="AH1907" s="43"/>
      <c r="AI1907"/>
    </row>
    <row r="1908" spans="34:35" ht="15.75">
      <c r="AH1908" s="43"/>
      <c r="AI1908"/>
    </row>
    <row r="1909" spans="34:35" ht="15.75">
      <c r="AH1909" s="43"/>
      <c r="AI1909"/>
    </row>
    <row r="1910" spans="34:35" ht="15.75">
      <c r="AH1910" s="43"/>
      <c r="AI1910"/>
    </row>
    <row r="1911" spans="34:35" ht="15.75">
      <c r="AH1911" s="43"/>
      <c r="AI1911"/>
    </row>
    <row r="1912" spans="34:35" ht="15.75">
      <c r="AH1912" s="43"/>
      <c r="AI1912"/>
    </row>
    <row r="1913" spans="34:35" ht="15.75">
      <c r="AH1913" s="43"/>
      <c r="AI1913"/>
    </row>
    <row r="1914" spans="34:35" ht="15.75">
      <c r="AH1914" s="43"/>
      <c r="AI1914"/>
    </row>
    <row r="1915" spans="34:35" ht="15.75">
      <c r="AH1915" s="43"/>
      <c r="AI1915"/>
    </row>
    <row r="1916" spans="34:35" ht="15.75">
      <c r="AH1916" s="43"/>
      <c r="AI1916"/>
    </row>
    <row r="1917" spans="34:35" ht="15.75">
      <c r="AH1917" s="43"/>
      <c r="AI1917"/>
    </row>
    <row r="1918" spans="34:35" ht="15.75">
      <c r="AH1918" s="43"/>
      <c r="AI1918"/>
    </row>
    <row r="1919" spans="34:35" ht="15.75">
      <c r="AH1919" s="43"/>
      <c r="AI1919"/>
    </row>
    <row r="1920" spans="34:35" ht="15.75">
      <c r="AH1920" s="43"/>
      <c r="AI1920"/>
    </row>
    <row r="1921" spans="34:35" ht="15.75">
      <c r="AH1921" s="43"/>
      <c r="AI1921"/>
    </row>
    <row r="1922" spans="34:35" ht="15.75">
      <c r="AH1922" s="43"/>
      <c r="AI1922"/>
    </row>
    <row r="1923" spans="34:35" ht="15.75">
      <c r="AH1923" s="43"/>
      <c r="AI1923"/>
    </row>
    <row r="1924" spans="34:35" ht="15.75">
      <c r="AH1924" s="43"/>
      <c r="AI1924"/>
    </row>
    <row r="1925" spans="34:35" ht="15.75">
      <c r="AH1925" s="43"/>
      <c r="AI1925"/>
    </row>
    <row r="1926" spans="34:35" ht="15.75">
      <c r="AH1926" s="43"/>
      <c r="AI1926"/>
    </row>
    <row r="1927" spans="34:35" ht="15.75">
      <c r="AH1927" s="43"/>
      <c r="AI1927"/>
    </row>
    <row r="1928" spans="34:35" ht="15.75">
      <c r="AH1928" s="43"/>
      <c r="AI1928"/>
    </row>
    <row r="1929" spans="34:35" ht="15.75">
      <c r="AH1929" s="43"/>
      <c r="AI1929"/>
    </row>
    <row r="1930" spans="34:35" ht="15.75">
      <c r="AH1930" s="43"/>
      <c r="AI1930"/>
    </row>
    <row r="1931" spans="34:35" ht="15.75">
      <c r="AH1931" s="43"/>
      <c r="AI1931"/>
    </row>
    <row r="1932" spans="34:35" ht="15.75">
      <c r="AH1932" s="43"/>
      <c r="AI1932"/>
    </row>
    <row r="1933" spans="34:35" ht="15.75">
      <c r="AH1933" s="43"/>
      <c r="AI1933"/>
    </row>
    <row r="1934" spans="34:35" ht="15.75">
      <c r="AH1934" s="43"/>
      <c r="AI1934"/>
    </row>
    <row r="1935" spans="34:35" ht="15.75">
      <c r="AH1935" s="43"/>
      <c r="AI1935"/>
    </row>
    <row r="1936" spans="34:35" ht="15.75">
      <c r="AH1936" s="43"/>
      <c r="AI1936"/>
    </row>
    <row r="1937" spans="34:35" ht="15.75">
      <c r="AH1937" s="43"/>
      <c r="AI1937"/>
    </row>
    <row r="1938" spans="34:35" ht="15.75">
      <c r="AH1938" s="43"/>
      <c r="AI1938"/>
    </row>
    <row r="1939" spans="34:35" ht="15.75">
      <c r="AH1939" s="43"/>
      <c r="AI1939"/>
    </row>
    <row r="1940" spans="34:35" ht="15.75">
      <c r="AH1940" s="43"/>
      <c r="AI1940"/>
    </row>
    <row r="1941" spans="34:35" ht="15.75">
      <c r="AH1941" s="43"/>
      <c r="AI1941"/>
    </row>
    <row r="1942" spans="34:35" ht="15.75">
      <c r="AH1942" s="43"/>
      <c r="AI1942"/>
    </row>
    <row r="1943" spans="34:35" ht="15.75">
      <c r="AH1943" s="43"/>
      <c r="AI1943"/>
    </row>
    <row r="1944" spans="34:35" ht="15.75">
      <c r="AH1944" s="43"/>
      <c r="AI1944"/>
    </row>
    <row r="1945" spans="34:35" ht="15.75">
      <c r="AH1945" s="43"/>
      <c r="AI1945"/>
    </row>
    <row r="1946" spans="34:35" ht="15.75">
      <c r="AH1946" s="43"/>
      <c r="AI1946"/>
    </row>
    <row r="1947" spans="34:35" ht="15.75">
      <c r="AH1947" s="43"/>
      <c r="AI1947"/>
    </row>
    <row r="1948" spans="34:35" ht="15.75">
      <c r="AH1948" s="43"/>
      <c r="AI1948"/>
    </row>
    <row r="1949" spans="34:35" ht="15.75">
      <c r="AH1949" s="43"/>
      <c r="AI1949"/>
    </row>
    <row r="1950" spans="34:35" ht="15.75">
      <c r="AH1950" s="43"/>
      <c r="AI1950"/>
    </row>
    <row r="1951" spans="34:35" ht="15.75">
      <c r="AH1951" s="43"/>
      <c r="AI1951"/>
    </row>
    <row r="1952" spans="34:35" ht="15.75">
      <c r="AH1952" s="43"/>
      <c r="AI1952"/>
    </row>
    <row r="1953" spans="34:35" ht="15.75">
      <c r="AH1953" s="43"/>
      <c r="AI1953"/>
    </row>
    <row r="1954" spans="34:35" ht="15.75">
      <c r="AH1954" s="43"/>
      <c r="AI1954"/>
    </row>
    <row r="1955" spans="34:35" ht="15.75">
      <c r="AH1955" s="43"/>
      <c r="AI1955"/>
    </row>
    <row r="1956" spans="34:35" ht="15.75">
      <c r="AH1956" s="43"/>
      <c r="AI1956"/>
    </row>
    <row r="1957" spans="34:35" ht="15.75">
      <c r="AH1957" s="43"/>
      <c r="AI1957"/>
    </row>
    <row r="1958" spans="34:35" ht="15.75">
      <c r="AH1958" s="43"/>
      <c r="AI1958"/>
    </row>
    <row r="1959" spans="34:35" ht="15.75">
      <c r="AH1959" s="43"/>
      <c r="AI1959"/>
    </row>
    <row r="1960" spans="34:35" ht="15.75">
      <c r="AH1960" s="43"/>
      <c r="AI1960"/>
    </row>
    <row r="1961" spans="34:35" ht="15.75">
      <c r="AH1961" s="43"/>
      <c r="AI1961"/>
    </row>
    <row r="1962" spans="34:35" ht="15.75">
      <c r="AH1962" s="43"/>
      <c r="AI1962"/>
    </row>
    <row r="1963" spans="34:35" ht="15.75">
      <c r="AH1963" s="43"/>
      <c r="AI1963"/>
    </row>
    <row r="1964" spans="34:35" ht="15.75">
      <c r="AH1964" s="43"/>
      <c r="AI1964"/>
    </row>
    <row r="1965" spans="34:35" ht="15.75">
      <c r="AH1965" s="43"/>
      <c r="AI1965"/>
    </row>
    <row r="1966" spans="34:35" ht="15.75">
      <c r="AH1966" s="43"/>
      <c r="AI1966"/>
    </row>
    <row r="1967" spans="34:35" ht="15.75">
      <c r="AH1967" s="43"/>
      <c r="AI1967"/>
    </row>
    <row r="1968" spans="34:35" ht="15.75">
      <c r="AH1968" s="43"/>
      <c r="AI1968"/>
    </row>
    <row r="1969" spans="34:35" ht="15.75">
      <c r="AH1969" s="43"/>
      <c r="AI1969"/>
    </row>
    <row r="1970" spans="34:35" ht="15.75">
      <c r="AH1970" s="43"/>
      <c r="AI1970"/>
    </row>
    <row r="1971" spans="34:35" ht="15.75">
      <c r="AH1971" s="43"/>
      <c r="AI1971"/>
    </row>
    <row r="1972" spans="34:35" ht="15.75">
      <c r="AH1972" s="43"/>
      <c r="AI1972"/>
    </row>
    <row r="1973" spans="34:35" ht="15.75">
      <c r="AH1973" s="43"/>
      <c r="AI1973"/>
    </row>
    <row r="1974" spans="34:35" ht="15.75">
      <c r="AH1974" s="43"/>
      <c r="AI1974"/>
    </row>
    <row r="1975" spans="34:35" ht="15.75">
      <c r="AH1975" s="43"/>
      <c r="AI1975"/>
    </row>
    <row r="1976" spans="34:35" ht="15.75">
      <c r="AH1976" s="43"/>
      <c r="AI1976"/>
    </row>
    <row r="1977" spans="34:35" ht="15.75">
      <c r="AH1977" s="43"/>
      <c r="AI1977"/>
    </row>
    <row r="1978" spans="34:35" ht="15.75">
      <c r="AH1978" s="43"/>
      <c r="AI1978"/>
    </row>
    <row r="1979" spans="34:35" ht="15.75">
      <c r="AH1979" s="43"/>
      <c r="AI1979"/>
    </row>
    <row r="1980" spans="34:35" ht="15.75">
      <c r="AH1980" s="43"/>
      <c r="AI1980"/>
    </row>
    <row r="1981" spans="34:35" ht="15.75">
      <c r="AH1981" s="43"/>
      <c r="AI1981"/>
    </row>
    <row r="1982" spans="34:35" ht="15.75">
      <c r="AH1982" s="43"/>
      <c r="AI1982"/>
    </row>
    <row r="1983" spans="34:35" ht="15.75">
      <c r="AH1983" s="43"/>
      <c r="AI1983"/>
    </row>
    <row r="1984" spans="34:35" ht="15.75">
      <c r="AH1984" s="43"/>
      <c r="AI1984"/>
    </row>
    <row r="1985" spans="34:35" ht="15.75">
      <c r="AH1985" s="43"/>
      <c r="AI1985"/>
    </row>
    <row r="1986" spans="34:35" ht="15.75">
      <c r="AH1986" s="43"/>
      <c r="AI1986"/>
    </row>
    <row r="1987" spans="34:35" ht="15.75">
      <c r="AH1987" s="43"/>
      <c r="AI1987"/>
    </row>
    <row r="1988" spans="34:35" ht="15.75">
      <c r="AH1988" s="43"/>
      <c r="AI1988"/>
    </row>
    <row r="1989" spans="34:35" ht="15.75">
      <c r="AH1989" s="43"/>
      <c r="AI1989"/>
    </row>
    <row r="1990" spans="34:35" ht="15.75">
      <c r="AH1990" s="43"/>
      <c r="AI1990"/>
    </row>
    <row r="1991" spans="34:35" ht="15.75">
      <c r="AH1991" s="43"/>
      <c r="AI1991"/>
    </row>
    <row r="1992" spans="34:35" ht="15.75">
      <c r="AH1992" s="43"/>
      <c r="AI1992"/>
    </row>
    <row r="1993" spans="34:35" ht="15.75">
      <c r="AH1993" s="43"/>
      <c r="AI1993"/>
    </row>
    <row r="1994" spans="34:35" ht="15.75">
      <c r="AH1994" s="43"/>
      <c r="AI1994"/>
    </row>
    <row r="1995" spans="34:35" ht="15.75">
      <c r="AH1995" s="43"/>
      <c r="AI1995"/>
    </row>
    <row r="1996" spans="34:35" ht="15.75">
      <c r="AH1996" s="43"/>
      <c r="AI1996"/>
    </row>
    <row r="1997" spans="34:35" ht="15.75">
      <c r="AH1997" s="43"/>
      <c r="AI1997"/>
    </row>
    <row r="1998" spans="34:35" ht="15.75">
      <c r="AH1998" s="43"/>
      <c r="AI1998"/>
    </row>
    <row r="1999" spans="34:35" ht="15.75">
      <c r="AH1999" s="43"/>
      <c r="AI1999"/>
    </row>
    <row r="2000" spans="34:35" ht="15.75">
      <c r="AH2000" s="43"/>
      <c r="AI2000"/>
    </row>
    <row r="2001" spans="34:35" ht="15.75">
      <c r="AH2001" s="43"/>
      <c r="AI2001"/>
    </row>
    <row r="2002" spans="34:35" ht="15.75">
      <c r="AH2002" s="43"/>
      <c r="AI2002"/>
    </row>
    <row r="2003" spans="34:35" ht="15.75">
      <c r="AH2003" s="43"/>
      <c r="AI2003"/>
    </row>
    <row r="2004" spans="34:35" ht="15.75">
      <c r="AH2004" s="43"/>
      <c r="AI2004"/>
    </row>
    <row r="2005" spans="34:35" ht="15.75">
      <c r="AH2005" s="43"/>
      <c r="AI2005"/>
    </row>
    <row r="2006" spans="34:35" ht="15.75">
      <c r="AH2006" s="43"/>
      <c r="AI2006"/>
    </row>
    <row r="2007" spans="34:35" ht="15.75">
      <c r="AH2007" s="43"/>
      <c r="AI2007"/>
    </row>
    <row r="2008" spans="34:35" ht="15.75">
      <c r="AH2008" s="43"/>
      <c r="AI2008"/>
    </row>
    <row r="2009" spans="34:35" ht="15.75">
      <c r="AH2009" s="43"/>
      <c r="AI2009"/>
    </row>
    <row r="2010" spans="34:35" ht="15.75">
      <c r="AH2010" s="43"/>
      <c r="AI2010"/>
    </row>
    <row r="2011" spans="34:35" ht="15.75">
      <c r="AH2011" s="43"/>
      <c r="AI2011"/>
    </row>
    <row r="2012" spans="34:35" ht="15.75">
      <c r="AH2012" s="43"/>
      <c r="AI2012"/>
    </row>
    <row r="2013" spans="34:35" ht="15.75">
      <c r="AH2013" s="43"/>
      <c r="AI2013"/>
    </row>
    <row r="2014" spans="34:35" ht="15.75">
      <c r="AH2014" s="43"/>
      <c r="AI2014"/>
    </row>
    <row r="2015" spans="34:35" ht="15.75">
      <c r="AH2015" s="43"/>
      <c r="AI2015"/>
    </row>
    <row r="2016" spans="34:35" ht="15.75">
      <c r="AH2016" s="43"/>
      <c r="AI2016"/>
    </row>
    <row r="2017" spans="34:35" ht="15.75">
      <c r="AH2017" s="43"/>
      <c r="AI2017"/>
    </row>
    <row r="2018" spans="34:35" ht="15.75">
      <c r="AH2018" s="43"/>
      <c r="AI2018"/>
    </row>
    <row r="2019" spans="34:35" ht="15.75">
      <c r="AH2019" s="43"/>
      <c r="AI2019"/>
    </row>
    <row r="2020" spans="34:35" ht="15.75">
      <c r="AH2020" s="43"/>
      <c r="AI2020"/>
    </row>
    <row r="2021" spans="34:35" ht="15.75">
      <c r="AH2021" s="43"/>
      <c r="AI2021"/>
    </row>
    <row r="2022" spans="34:35" ht="15.75">
      <c r="AH2022" s="43"/>
      <c r="AI2022"/>
    </row>
    <row r="2023" spans="34:35" ht="15.75">
      <c r="AH2023" s="43"/>
      <c r="AI2023"/>
    </row>
    <row r="2024" spans="34:35" ht="15.75">
      <c r="AH2024" s="43"/>
      <c r="AI2024"/>
    </row>
    <row r="2025" spans="34:35" ht="15.75">
      <c r="AH2025" s="43"/>
      <c r="AI2025"/>
    </row>
    <row r="2026" spans="34:35" ht="15.75">
      <c r="AH2026" s="43"/>
      <c r="AI2026"/>
    </row>
    <row r="2027" spans="34:35" ht="15.75">
      <c r="AH2027" s="43"/>
      <c r="AI2027"/>
    </row>
    <row r="2028" spans="34:35" ht="15.75">
      <c r="AH2028" s="43"/>
      <c r="AI2028"/>
    </row>
    <row r="2029" spans="34:35" ht="15.75">
      <c r="AH2029" s="43"/>
      <c r="AI2029"/>
    </row>
    <row r="2030" spans="34:35" ht="15.75">
      <c r="AH2030" s="43"/>
      <c r="AI2030"/>
    </row>
    <row r="2031" spans="34:35" ht="15.75">
      <c r="AH2031" s="43"/>
      <c r="AI2031"/>
    </row>
    <row r="2032" spans="34:35" ht="15.75">
      <c r="AH2032" s="43"/>
      <c r="AI2032"/>
    </row>
    <row r="2033" spans="34:35" ht="15.75">
      <c r="AH2033" s="43"/>
      <c r="AI2033"/>
    </row>
    <row r="2034" spans="34:35" ht="15.75">
      <c r="AH2034" s="43"/>
      <c r="AI2034"/>
    </row>
    <row r="2035" spans="34:35" ht="15.75">
      <c r="AH2035" s="43"/>
      <c r="AI2035"/>
    </row>
    <row r="2036" spans="34:35" ht="15.75">
      <c r="AH2036" s="43"/>
      <c r="AI2036"/>
    </row>
    <row r="2037" spans="34:35" ht="15.75">
      <c r="AH2037" s="43"/>
      <c r="AI2037"/>
    </row>
    <row r="2038" spans="34:35" ht="15.75">
      <c r="AH2038" s="43"/>
      <c r="AI2038"/>
    </row>
    <row r="2039" spans="34:35" ht="15.75">
      <c r="AH2039" s="43"/>
      <c r="AI2039"/>
    </row>
    <row r="2040" spans="34:35" ht="15.75">
      <c r="AH2040" s="43"/>
      <c r="AI2040"/>
    </row>
    <row r="2041" spans="34:35" ht="15.75">
      <c r="AH2041" s="43"/>
      <c r="AI2041"/>
    </row>
    <row r="2042" spans="34:35" ht="15.75">
      <c r="AH2042" s="43"/>
      <c r="AI2042"/>
    </row>
    <row r="2043" spans="34:35" ht="15.75">
      <c r="AH2043" s="43"/>
      <c r="AI2043"/>
    </row>
    <row r="2044" spans="34:35" ht="15.75">
      <c r="AH2044" s="43"/>
      <c r="AI2044"/>
    </row>
    <row r="2045" spans="34:35" ht="15.75">
      <c r="AH2045" s="43"/>
      <c r="AI2045"/>
    </row>
    <row r="2046" spans="34:35" ht="15.75">
      <c r="AH2046" s="43"/>
      <c r="AI2046"/>
    </row>
    <row r="2047" spans="34:35" ht="15.75">
      <c r="AH2047" s="43"/>
      <c r="AI2047"/>
    </row>
    <row r="2048" spans="34:35" ht="15.75">
      <c r="AH2048" s="43"/>
      <c r="AI2048"/>
    </row>
    <row r="2049" spans="34:35" ht="15.75">
      <c r="AH2049" s="43"/>
      <c r="AI2049"/>
    </row>
    <row r="2050" spans="34:35" ht="15.75">
      <c r="AH2050" s="43"/>
      <c r="AI2050"/>
    </row>
    <row r="2051" spans="34:35" ht="15.75">
      <c r="AH2051" s="43"/>
      <c r="AI2051"/>
    </row>
    <row r="2052" spans="34:35" ht="15.75">
      <c r="AH2052" s="43"/>
      <c r="AI2052"/>
    </row>
    <row r="2053" spans="34:35" ht="15.75">
      <c r="AH2053" s="43"/>
      <c r="AI2053"/>
    </row>
    <row r="2054" spans="34:35" ht="15.75">
      <c r="AH2054" s="43"/>
      <c r="AI2054"/>
    </row>
    <row r="2055" spans="34:35" ht="15.75">
      <c r="AH2055" s="43"/>
      <c r="AI2055"/>
    </row>
    <row r="2056" spans="34:35" ht="15.75">
      <c r="AH2056" s="43"/>
      <c r="AI2056"/>
    </row>
    <row r="2057" spans="34:35" ht="15.75">
      <c r="AH2057" s="43"/>
      <c r="AI2057"/>
    </row>
    <row r="2058" spans="34:35" ht="15.75">
      <c r="AH2058" s="43"/>
      <c r="AI2058"/>
    </row>
    <row r="2059" spans="34:35" ht="15.75">
      <c r="AH2059" s="43"/>
      <c r="AI2059"/>
    </row>
    <row r="2060" spans="34:35" ht="15.75">
      <c r="AH2060" s="43"/>
      <c r="AI2060"/>
    </row>
    <row r="2061" spans="34:35" ht="15.75">
      <c r="AH2061" s="43"/>
      <c r="AI2061"/>
    </row>
    <row r="2062" spans="34:35" ht="15.75">
      <c r="AH2062" s="43"/>
      <c r="AI2062"/>
    </row>
    <row r="2063" spans="34:35" ht="15.75">
      <c r="AH2063" s="43"/>
      <c r="AI2063"/>
    </row>
    <row r="2064" spans="34:35" ht="15.75">
      <c r="AH2064" s="43"/>
      <c r="AI2064"/>
    </row>
    <row r="2065" spans="34:35" ht="15.75">
      <c r="AH2065" s="43"/>
      <c r="AI2065"/>
    </row>
    <row r="2066" spans="34:35" ht="15.75">
      <c r="AH2066" s="43"/>
      <c r="AI2066"/>
    </row>
    <row r="2067" spans="34:35" ht="15.75">
      <c r="AH2067" s="43"/>
      <c r="AI2067"/>
    </row>
    <row r="2068" spans="34:35" ht="15.75">
      <c r="AH2068" s="43"/>
      <c r="AI2068"/>
    </row>
    <row r="2069" spans="34:35" ht="15.75">
      <c r="AH2069" s="43"/>
      <c r="AI2069"/>
    </row>
    <row r="2070" spans="34:35" ht="15.75">
      <c r="AH2070" s="43"/>
      <c r="AI2070"/>
    </row>
    <row r="2071" spans="34:35" ht="15.75">
      <c r="AH2071" s="43"/>
      <c r="AI2071"/>
    </row>
    <row r="2072" spans="34:35" ht="15.75">
      <c r="AH2072" s="43"/>
      <c r="AI2072"/>
    </row>
    <row r="2073" spans="34:35" ht="15.75">
      <c r="AH2073" s="43"/>
      <c r="AI2073"/>
    </row>
    <row r="2074" spans="34:35" ht="15.75">
      <c r="AH2074" s="43"/>
      <c r="AI2074"/>
    </row>
    <row r="2075" spans="34:35" ht="15.75">
      <c r="AH2075" s="43"/>
      <c r="AI2075"/>
    </row>
    <row r="2076" spans="34:35" ht="15.75">
      <c r="AH2076" s="43"/>
      <c r="AI2076"/>
    </row>
    <row r="2077" spans="34:35" ht="15.75">
      <c r="AH2077" s="43"/>
      <c r="AI2077"/>
    </row>
    <row r="2078" spans="34:35" ht="15.75">
      <c r="AH2078" s="43"/>
      <c r="AI2078"/>
    </row>
    <row r="2079" spans="34:35" ht="15.75">
      <c r="AH2079" s="43"/>
      <c r="AI2079"/>
    </row>
    <row r="2080" spans="34:35" ht="15.75">
      <c r="AH2080" s="43"/>
      <c r="AI2080"/>
    </row>
    <row r="2081" spans="34:35" ht="15.75">
      <c r="AH2081" s="43"/>
      <c r="AI2081"/>
    </row>
    <row r="2082" spans="34:35" ht="15.75">
      <c r="AH2082" s="43"/>
      <c r="AI2082"/>
    </row>
    <row r="2083" spans="34:35" ht="15.75">
      <c r="AH2083" s="43"/>
      <c r="AI2083"/>
    </row>
    <row r="2084" spans="34:35" ht="15.75">
      <c r="AH2084" s="43"/>
      <c r="AI2084"/>
    </row>
    <row r="2085" spans="34:35" ht="15.75">
      <c r="AH2085" s="43"/>
      <c r="AI2085"/>
    </row>
    <row r="2086" spans="34:35" ht="15.75">
      <c r="AH2086" s="43"/>
      <c r="AI2086"/>
    </row>
    <row r="2087" spans="34:35" ht="15.75">
      <c r="AH2087" s="43"/>
      <c r="AI2087"/>
    </row>
    <row r="2088" spans="34:35" ht="15.75">
      <c r="AH2088" s="43"/>
      <c r="AI2088"/>
    </row>
    <row r="2089" spans="34:35" ht="15.75">
      <c r="AH2089" s="43"/>
      <c r="AI2089"/>
    </row>
    <row r="2090" spans="34:35" ht="15.75">
      <c r="AH2090" s="43"/>
      <c r="AI2090"/>
    </row>
    <row r="2091" spans="34:35" ht="15.75">
      <c r="AH2091" s="43"/>
      <c r="AI2091"/>
    </row>
    <row r="2092" spans="34:35" ht="15.75">
      <c r="AH2092" s="43"/>
      <c r="AI2092"/>
    </row>
    <row r="2093" spans="34:35" ht="15.75">
      <c r="AH2093" s="43"/>
      <c r="AI2093"/>
    </row>
    <row r="2094" spans="34:35" ht="15.75">
      <c r="AH2094" s="43"/>
      <c r="AI2094"/>
    </row>
    <row r="2095" spans="34:35" ht="15.75">
      <c r="AH2095" s="43"/>
      <c r="AI2095"/>
    </row>
    <row r="2096" spans="34:35" ht="15.75">
      <c r="AH2096" s="43"/>
      <c r="AI2096"/>
    </row>
    <row r="2097" spans="34:35" ht="15.75">
      <c r="AH2097" s="43"/>
      <c r="AI2097"/>
    </row>
    <row r="2098" spans="34:35" ht="15.75">
      <c r="AH2098" s="43"/>
      <c r="AI2098"/>
    </row>
    <row r="2099" spans="34:35" ht="15.75">
      <c r="AH2099" s="43"/>
      <c r="AI2099"/>
    </row>
    <row r="2100" spans="34:35" ht="15.75">
      <c r="AH2100" s="43"/>
      <c r="AI2100"/>
    </row>
    <row r="2101" spans="34:35" ht="15.75">
      <c r="AH2101" s="43"/>
      <c r="AI2101"/>
    </row>
    <row r="2102" spans="34:35" ht="15.75">
      <c r="AH2102" s="43"/>
      <c r="AI2102"/>
    </row>
    <row r="2103" spans="34:35" ht="15.75">
      <c r="AH2103" s="43"/>
      <c r="AI2103"/>
    </row>
    <row r="2104" spans="34:35" ht="15.75">
      <c r="AH2104" s="43"/>
      <c r="AI2104"/>
    </row>
    <row r="2105" spans="34:35" ht="15.75">
      <c r="AH2105" s="43"/>
      <c r="AI2105"/>
    </row>
    <row r="2106" spans="34:35" ht="15.75">
      <c r="AH2106" s="43"/>
      <c r="AI2106"/>
    </row>
    <row r="2107" spans="34:35" ht="15.75">
      <c r="AH2107" s="43"/>
      <c r="AI2107"/>
    </row>
    <row r="2108" spans="34:35" ht="15.75">
      <c r="AH2108" s="43"/>
      <c r="AI2108"/>
    </row>
    <row r="2109" spans="34:35" ht="15.75">
      <c r="AH2109" s="43"/>
      <c r="AI2109"/>
    </row>
    <row r="2110" spans="34:35" ht="15.75">
      <c r="AH2110" s="43"/>
      <c r="AI2110"/>
    </row>
    <row r="2111" spans="34:35" ht="15.75">
      <c r="AH2111" s="43"/>
      <c r="AI2111"/>
    </row>
    <row r="2112" spans="34:35" ht="15.75">
      <c r="AH2112" s="43"/>
      <c r="AI2112"/>
    </row>
    <row r="2113" spans="34:35" ht="15.75">
      <c r="AH2113" s="43"/>
      <c r="AI2113"/>
    </row>
    <row r="2114" spans="34:35" ht="15.75">
      <c r="AH2114" s="43"/>
      <c r="AI2114"/>
    </row>
    <row r="2115" spans="34:35" ht="15.75">
      <c r="AH2115" s="43"/>
      <c r="AI2115"/>
    </row>
    <row r="2116" spans="34:35" ht="15.75">
      <c r="AH2116" s="43"/>
      <c r="AI2116"/>
    </row>
    <row r="2117" spans="34:35" ht="15.75">
      <c r="AH2117" s="43"/>
      <c r="AI2117"/>
    </row>
    <row r="2118" spans="34:35" ht="15.75">
      <c r="AH2118" s="43"/>
      <c r="AI2118"/>
    </row>
    <row r="2119" spans="34:35" ht="15.75">
      <c r="AH2119" s="43"/>
      <c r="AI2119"/>
    </row>
    <row r="2120" spans="34:35" ht="15.75">
      <c r="AH2120" s="43"/>
      <c r="AI2120"/>
    </row>
    <row r="2121" spans="34:35" ht="15.75">
      <c r="AH2121" s="43"/>
      <c r="AI2121"/>
    </row>
    <row r="2122" spans="34:35" ht="15.75">
      <c r="AH2122" s="43"/>
      <c r="AI2122"/>
    </row>
    <row r="2123" spans="34:35" ht="15.75">
      <c r="AH2123" s="43"/>
      <c r="AI2123"/>
    </row>
    <row r="2124" spans="34:35" ht="15.75">
      <c r="AH2124" s="43"/>
      <c r="AI2124"/>
    </row>
    <row r="2125" spans="34:35" ht="15.75">
      <c r="AH2125" s="43"/>
      <c r="AI2125"/>
    </row>
    <row r="2126" spans="34:35" ht="15.75">
      <c r="AH2126" s="43"/>
      <c r="AI2126"/>
    </row>
    <row r="2127" spans="34:35" ht="15.75">
      <c r="AH2127" s="43"/>
      <c r="AI2127"/>
    </row>
    <row r="2128" spans="34:35" ht="15.75">
      <c r="AH2128" s="43"/>
      <c r="AI2128"/>
    </row>
    <row r="2129" spans="34:35" ht="15.75">
      <c r="AH2129" s="43"/>
      <c r="AI2129"/>
    </row>
    <row r="2130" spans="34:35" ht="15.75">
      <c r="AH2130" s="43"/>
      <c r="AI2130"/>
    </row>
    <row r="2131" spans="34:35" ht="15.75">
      <c r="AH2131" s="43"/>
      <c r="AI2131"/>
    </row>
    <row r="2132" spans="34:35" ht="15.75">
      <c r="AH2132" s="43"/>
      <c r="AI2132"/>
    </row>
    <row r="2133" spans="34:35" ht="15.75">
      <c r="AH2133" s="43"/>
      <c r="AI2133"/>
    </row>
    <row r="2134" spans="34:35" ht="15.75">
      <c r="AH2134" s="43"/>
      <c r="AI2134"/>
    </row>
    <row r="2135" spans="34:35" ht="15.75">
      <c r="AH2135" s="43"/>
      <c r="AI2135"/>
    </row>
    <row r="2136" spans="34:35" ht="15.75">
      <c r="AH2136" s="43"/>
      <c r="AI2136"/>
    </row>
    <row r="2137" spans="34:35" ht="15.75">
      <c r="AH2137" s="43"/>
      <c r="AI2137"/>
    </row>
    <row r="2138" spans="34:35" ht="15.75">
      <c r="AH2138" s="43"/>
      <c r="AI2138"/>
    </row>
    <row r="2139" spans="34:35" ht="15.75">
      <c r="AH2139" s="43"/>
      <c r="AI2139"/>
    </row>
    <row r="2140" spans="34:35" ht="15.75">
      <c r="AH2140" s="43"/>
      <c r="AI2140"/>
    </row>
    <row r="2141" spans="34:35" ht="15.75">
      <c r="AH2141" s="43"/>
      <c r="AI2141"/>
    </row>
    <row r="2142" spans="34:35" ht="15.75">
      <c r="AH2142" s="43"/>
      <c r="AI2142"/>
    </row>
    <row r="2143" spans="34:35" ht="15.75">
      <c r="AH2143" s="43"/>
      <c r="AI2143"/>
    </row>
    <row r="2144" spans="34:35" ht="15.75">
      <c r="AH2144" s="43"/>
      <c r="AI2144"/>
    </row>
    <row r="2145" spans="34:35" ht="15.75">
      <c r="AH2145" s="43"/>
      <c r="AI2145"/>
    </row>
    <row r="2146" spans="34:35" ht="15.75">
      <c r="AH2146" s="43"/>
      <c r="AI2146"/>
    </row>
    <row r="2147" spans="34:35" ht="15.75">
      <c r="AH2147" s="43"/>
      <c r="AI2147"/>
    </row>
    <row r="2148" spans="34:35" ht="15.75">
      <c r="AH2148" s="43"/>
      <c r="AI2148"/>
    </row>
    <row r="2149" spans="34:35" ht="15.75">
      <c r="AH2149" s="43"/>
      <c r="AI2149"/>
    </row>
    <row r="2150" spans="34:35" ht="15.75">
      <c r="AH2150" s="43"/>
      <c r="AI2150"/>
    </row>
    <row r="2151" spans="34:35" ht="15.75">
      <c r="AH2151" s="43"/>
      <c r="AI2151"/>
    </row>
    <row r="2152" spans="34:35" ht="15.75">
      <c r="AH2152" s="43"/>
      <c r="AI2152"/>
    </row>
    <row r="2153" spans="34:35" ht="15.75">
      <c r="AH2153" s="43"/>
      <c r="AI2153"/>
    </row>
    <row r="2154" spans="34:35" ht="15.75">
      <c r="AH2154" s="43"/>
      <c r="AI2154"/>
    </row>
    <row r="2155" spans="34:35" ht="15.75">
      <c r="AH2155" s="43"/>
      <c r="AI2155"/>
    </row>
    <row r="2156" spans="34:35" ht="15.75">
      <c r="AH2156" s="43"/>
      <c r="AI2156"/>
    </row>
    <row r="2157" spans="34:35" ht="15.75">
      <c r="AH2157" s="43"/>
      <c r="AI2157"/>
    </row>
    <row r="2158" spans="34:35" ht="15.75">
      <c r="AH2158" s="43"/>
      <c r="AI2158"/>
    </row>
    <row r="2159" spans="34:35" ht="15.75">
      <c r="AH2159" s="43"/>
      <c r="AI2159"/>
    </row>
    <row r="2160" spans="34:35" ht="15.75">
      <c r="AH2160" s="43"/>
      <c r="AI2160"/>
    </row>
    <row r="2161" spans="34:35" ht="15.75">
      <c r="AH2161" s="43"/>
      <c r="AI2161"/>
    </row>
    <row r="2162" spans="34:35" ht="15.75">
      <c r="AH2162" s="43"/>
      <c r="AI2162"/>
    </row>
    <row r="2163" spans="34:35" ht="15.75">
      <c r="AH2163" s="43"/>
      <c r="AI2163"/>
    </row>
    <row r="2164" spans="34:35" ht="15.75">
      <c r="AH2164" s="43"/>
      <c r="AI2164"/>
    </row>
    <row r="2165" spans="34:35" ht="15.75">
      <c r="AH2165" s="43"/>
      <c r="AI2165"/>
    </row>
    <row r="2166" spans="34:35" ht="15.75">
      <c r="AH2166" s="43"/>
      <c r="AI2166"/>
    </row>
    <row r="2167" spans="34:35" ht="15.75">
      <c r="AH2167" s="43"/>
      <c r="AI2167"/>
    </row>
    <row r="2168" spans="34:35" ht="15.75">
      <c r="AH2168" s="43"/>
      <c r="AI2168"/>
    </row>
    <row r="2169" spans="34:35" ht="15.75">
      <c r="AH2169" s="43"/>
      <c r="AI2169"/>
    </row>
    <row r="2170" spans="34:35" ht="15.75">
      <c r="AH2170" s="43"/>
      <c r="AI2170"/>
    </row>
    <row r="2171" spans="34:35" ht="15.75">
      <c r="AH2171" s="43"/>
      <c r="AI2171"/>
    </row>
    <row r="2172" spans="34:35" ht="15.75">
      <c r="AH2172" s="43"/>
      <c r="AI2172"/>
    </row>
    <row r="2173" spans="34:35" ht="15.75">
      <c r="AH2173" s="43"/>
      <c r="AI2173"/>
    </row>
    <row r="2174" spans="34:35" ht="15.75">
      <c r="AH2174" s="43"/>
      <c r="AI2174"/>
    </row>
    <row r="2175" spans="34:35" ht="15.75">
      <c r="AH2175" s="43"/>
      <c r="AI2175"/>
    </row>
    <row r="2176" spans="34:35" ht="15.75">
      <c r="AH2176" s="43"/>
      <c r="AI2176"/>
    </row>
    <row r="2177" spans="34:35" ht="15.75">
      <c r="AH2177" s="43"/>
      <c r="AI2177"/>
    </row>
    <row r="2178" spans="34:35" ht="15.75">
      <c r="AH2178" s="43"/>
      <c r="AI2178"/>
    </row>
    <row r="2179" spans="34:35" ht="15.75">
      <c r="AH2179" s="43"/>
      <c r="AI2179"/>
    </row>
    <row r="2180" spans="34:35" ht="15.75">
      <c r="AH2180" s="43"/>
      <c r="AI2180"/>
    </row>
    <row r="2181" spans="34:35" ht="15.75">
      <c r="AH2181" s="43"/>
      <c r="AI2181"/>
    </row>
    <row r="2182" spans="34:35" ht="15.75">
      <c r="AH2182" s="43"/>
      <c r="AI2182"/>
    </row>
    <row r="2183" spans="34:35" ht="15.75">
      <c r="AH2183" s="43"/>
      <c r="AI2183"/>
    </row>
    <row r="2184" spans="34:35" ht="15.75">
      <c r="AH2184" s="43"/>
      <c r="AI2184"/>
    </row>
    <row r="2185" spans="34:35" ht="15.75">
      <c r="AH2185" s="43"/>
      <c r="AI2185"/>
    </row>
    <row r="2186" spans="34:35" ht="15.75">
      <c r="AH2186" s="43"/>
      <c r="AI2186"/>
    </row>
    <row r="2187" spans="34:35" ht="15.75">
      <c r="AH2187" s="43"/>
      <c r="AI2187"/>
    </row>
    <row r="2188" spans="34:35" ht="15.75">
      <c r="AH2188" s="43"/>
      <c r="AI2188"/>
    </row>
    <row r="2189" spans="34:35" ht="15.75">
      <c r="AH2189" s="43"/>
      <c r="AI2189"/>
    </row>
    <row r="2190" spans="34:35" ht="15.75">
      <c r="AH2190" s="43"/>
      <c r="AI2190"/>
    </row>
    <row r="2191" spans="34:35" ht="15.75">
      <c r="AH2191" s="43"/>
      <c r="AI2191"/>
    </row>
    <row r="2192" spans="34:35" ht="15.75">
      <c r="AH2192" s="43"/>
      <c r="AI2192"/>
    </row>
    <row r="2193" spans="34:35" ht="15.75">
      <c r="AH2193" s="43"/>
      <c r="AI2193"/>
    </row>
    <row r="2194" spans="34:35" ht="15.75">
      <c r="AH2194" s="43"/>
      <c r="AI2194"/>
    </row>
    <row r="2195" spans="34:35" ht="15.75">
      <c r="AH2195" s="43"/>
      <c r="AI2195"/>
    </row>
    <row r="2196" spans="34:35" ht="15.75">
      <c r="AH2196" s="43"/>
      <c r="AI2196"/>
    </row>
    <row r="2197" spans="34:35" ht="15.75">
      <c r="AH2197" s="43"/>
      <c r="AI2197"/>
    </row>
    <row r="2198" spans="34:35" ht="15.75">
      <c r="AH2198" s="43"/>
      <c r="AI2198"/>
    </row>
    <row r="2199" spans="34:35" ht="15.75">
      <c r="AH2199" s="43"/>
      <c r="AI2199"/>
    </row>
    <row r="2200" spans="34:35" ht="15.75">
      <c r="AH2200" s="43"/>
      <c r="AI2200"/>
    </row>
    <row r="2201" spans="34:35" ht="15.75">
      <c r="AH2201" s="43"/>
      <c r="AI2201"/>
    </row>
    <row r="2202" spans="34:35" ht="15.75">
      <c r="AH2202" s="43"/>
      <c r="AI2202"/>
    </row>
    <row r="2203" spans="34:35" ht="15.75">
      <c r="AH2203" s="43"/>
      <c r="AI2203"/>
    </row>
    <row r="2204" spans="34:35" ht="15.75">
      <c r="AH2204" s="43"/>
      <c r="AI2204"/>
    </row>
    <row r="2205" spans="34:35" ht="15.75">
      <c r="AH2205" s="43"/>
      <c r="AI2205"/>
    </row>
    <row r="2206" spans="34:35" ht="15.75">
      <c r="AH2206" s="43"/>
      <c r="AI2206"/>
    </row>
    <row r="2207" spans="34:35" ht="15.75">
      <c r="AH2207" s="43"/>
      <c r="AI2207"/>
    </row>
    <row r="2208" spans="34:35" ht="15.75">
      <c r="AH2208" s="43"/>
      <c r="AI2208"/>
    </row>
    <row r="2209" spans="34:35" ht="15.75">
      <c r="AH2209" s="43"/>
      <c r="AI2209"/>
    </row>
    <row r="2210" spans="34:35" ht="15.75">
      <c r="AH2210" s="43"/>
      <c r="AI2210"/>
    </row>
    <row r="2211" spans="34:35" ht="15.75">
      <c r="AH2211" s="43"/>
      <c r="AI2211"/>
    </row>
    <row r="2212" spans="34:35" ht="15.75">
      <c r="AH2212" s="43"/>
      <c r="AI2212"/>
    </row>
    <row r="2213" spans="34:35" ht="15.75">
      <c r="AH2213" s="43"/>
      <c r="AI2213"/>
    </row>
    <row r="2214" spans="34:35" ht="15.75">
      <c r="AH2214" s="43"/>
      <c r="AI2214"/>
    </row>
    <row r="2215" spans="34:35" ht="15.75">
      <c r="AH2215" s="43"/>
      <c r="AI2215"/>
    </row>
    <row r="2216" spans="34:35" ht="15.75">
      <c r="AH2216" s="43"/>
      <c r="AI2216"/>
    </row>
    <row r="2217" spans="34:35" ht="15.75">
      <c r="AH2217" s="43"/>
      <c r="AI2217"/>
    </row>
    <row r="2218" spans="34:35" ht="15.75">
      <c r="AH2218" s="43"/>
      <c r="AI2218"/>
    </row>
    <row r="2219" spans="34:35" ht="15.75">
      <c r="AH2219" s="43"/>
      <c r="AI2219"/>
    </row>
    <row r="2220" spans="34:35" ht="15.75">
      <c r="AH2220" s="43"/>
      <c r="AI2220"/>
    </row>
    <row r="2221" spans="34:35" ht="15.75">
      <c r="AH2221" s="43"/>
      <c r="AI2221"/>
    </row>
    <row r="2222" spans="34:35" ht="15.75">
      <c r="AH2222" s="43"/>
      <c r="AI2222"/>
    </row>
    <row r="2223" spans="34:35" ht="15.75">
      <c r="AH2223" s="43"/>
      <c r="AI2223"/>
    </row>
    <row r="2224" spans="34:35" ht="15.75">
      <c r="AH2224" s="43"/>
      <c r="AI2224"/>
    </row>
    <row r="2225" spans="34:35" ht="15.75">
      <c r="AH2225" s="43"/>
      <c r="AI2225"/>
    </row>
    <row r="2226" spans="34:35" ht="15.75">
      <c r="AH2226" s="43"/>
      <c r="AI2226"/>
    </row>
    <row r="2227" spans="34:35" ht="15.75">
      <c r="AH2227" s="43"/>
      <c r="AI2227"/>
    </row>
    <row r="2228" spans="34:35" ht="15.75">
      <c r="AH2228" s="43"/>
      <c r="AI2228"/>
    </row>
    <row r="2229" spans="34:35" ht="15.75">
      <c r="AH2229" s="43"/>
      <c r="AI2229"/>
    </row>
    <row r="2230" spans="34:35" ht="15.75">
      <c r="AH2230" s="43"/>
      <c r="AI2230"/>
    </row>
    <row r="2231" spans="34:35" ht="15.75">
      <c r="AH2231" s="43"/>
      <c r="AI2231"/>
    </row>
    <row r="2232" spans="34:35" ht="15.75">
      <c r="AH2232" s="43"/>
      <c r="AI2232"/>
    </row>
    <row r="2233" spans="34:35" ht="15.75">
      <c r="AH2233" s="43"/>
      <c r="AI2233"/>
    </row>
    <row r="2234" spans="34:35" ht="15.75">
      <c r="AH2234" s="43"/>
      <c r="AI2234"/>
    </row>
    <row r="2235" spans="34:35" ht="15.75">
      <c r="AH2235" s="43"/>
      <c r="AI2235"/>
    </row>
    <row r="2236" spans="34:35" ht="15.75">
      <c r="AH2236" s="43"/>
      <c r="AI2236"/>
    </row>
    <row r="2237" spans="34:35" ht="15.75">
      <c r="AH2237" s="43"/>
      <c r="AI2237"/>
    </row>
    <row r="2238" spans="34:35" ht="15.75">
      <c r="AH2238" s="43"/>
      <c r="AI2238"/>
    </row>
    <row r="2239" spans="34:35" ht="15.75">
      <c r="AH2239" s="43"/>
      <c r="AI2239"/>
    </row>
    <row r="2240" spans="34:35" ht="15.75">
      <c r="AH2240" s="43"/>
      <c r="AI2240"/>
    </row>
    <row r="2241" spans="34:35" ht="15.75">
      <c r="AH2241" s="43"/>
      <c r="AI2241"/>
    </row>
    <row r="2242" spans="34:35" ht="15.75">
      <c r="AH2242" s="43"/>
      <c r="AI2242"/>
    </row>
    <row r="2243" spans="34:35" ht="15.75">
      <c r="AH2243" s="43"/>
      <c r="AI2243"/>
    </row>
    <row r="2244" spans="34:35" ht="15.75">
      <c r="AH2244" s="43"/>
      <c r="AI2244"/>
    </row>
    <row r="2245" spans="34:35" ht="15.75">
      <c r="AH2245" s="43"/>
      <c r="AI2245"/>
    </row>
    <row r="2246" spans="34:35" ht="15.75">
      <c r="AH2246" s="43"/>
      <c r="AI2246"/>
    </row>
    <row r="2247" spans="34:35" ht="15.75">
      <c r="AH2247" s="43"/>
      <c r="AI2247"/>
    </row>
    <row r="2248" spans="34:35" ht="15.75">
      <c r="AH2248" s="43"/>
      <c r="AI2248"/>
    </row>
    <row r="2249" spans="34:35" ht="15.75">
      <c r="AH2249" s="43"/>
      <c r="AI2249"/>
    </row>
    <row r="2250" spans="34:35" ht="15.75">
      <c r="AH2250" s="43"/>
      <c r="AI2250"/>
    </row>
    <row r="2251" spans="34:35" ht="15.75">
      <c r="AH2251" s="43"/>
      <c r="AI2251"/>
    </row>
    <row r="2252" spans="34:35" ht="15.75">
      <c r="AH2252" s="43"/>
      <c r="AI2252"/>
    </row>
    <row r="2253" spans="34:35" ht="15.75">
      <c r="AH2253" s="43"/>
      <c r="AI2253"/>
    </row>
    <row r="2254" spans="34:35" ht="15.75">
      <c r="AH2254" s="43"/>
      <c r="AI2254"/>
    </row>
    <row r="2255" spans="34:35" ht="15.75">
      <c r="AH2255" s="43"/>
      <c r="AI2255"/>
    </row>
    <row r="2256" spans="34:35" ht="15.75">
      <c r="AH2256" s="43"/>
      <c r="AI2256"/>
    </row>
    <row r="2257" spans="34:35" ht="15.75">
      <c r="AH2257" s="43"/>
      <c r="AI2257"/>
    </row>
    <row r="2258" spans="34:35" ht="15.75">
      <c r="AH2258" s="43"/>
      <c r="AI2258"/>
    </row>
    <row r="2259" spans="34:35" ht="15.75">
      <c r="AH2259" s="43"/>
      <c r="AI2259"/>
    </row>
    <row r="2260" spans="34:35" ht="15.75">
      <c r="AH2260" s="43"/>
      <c r="AI2260"/>
    </row>
    <row r="2261" spans="34:35" ht="15.75">
      <c r="AH2261" s="43"/>
      <c r="AI2261"/>
    </row>
    <row r="2262" spans="34:35" ht="15.75">
      <c r="AH2262" s="43"/>
      <c r="AI2262"/>
    </row>
    <row r="2263" spans="34:35" ht="15.75">
      <c r="AH2263" s="43"/>
      <c r="AI2263"/>
    </row>
    <row r="2264" spans="34:35" ht="15.75">
      <c r="AH2264" s="43"/>
      <c r="AI2264"/>
    </row>
    <row r="2265" spans="34:35" ht="15.75">
      <c r="AH2265" s="43"/>
      <c r="AI2265"/>
    </row>
    <row r="2266" spans="34:35" ht="15.75">
      <c r="AH2266" s="43"/>
      <c r="AI2266"/>
    </row>
    <row r="2267" spans="34:35" ht="15.75">
      <c r="AH2267" s="43"/>
      <c r="AI2267"/>
    </row>
    <row r="2268" spans="34:35" ht="15.75">
      <c r="AH2268" s="43"/>
      <c r="AI2268"/>
    </row>
    <row r="2269" spans="34:35" ht="15.75">
      <c r="AH2269" s="43"/>
      <c r="AI2269"/>
    </row>
    <row r="2270" spans="34:35" ht="15.75">
      <c r="AH2270" s="43"/>
      <c r="AI2270"/>
    </row>
    <row r="2271" spans="34:35" ht="15.75">
      <c r="AH2271" s="43"/>
      <c r="AI2271"/>
    </row>
    <row r="2272" spans="34:35" ht="15.75">
      <c r="AH2272" s="43"/>
      <c r="AI2272"/>
    </row>
    <row r="2273" spans="34:35" ht="15.75">
      <c r="AH2273" s="43"/>
      <c r="AI2273"/>
    </row>
    <row r="2274" spans="34:35" ht="15.75">
      <c r="AH2274" s="43"/>
      <c r="AI2274"/>
    </row>
    <row r="2275" spans="34:35" ht="15.75">
      <c r="AH2275" s="43"/>
      <c r="AI2275"/>
    </row>
    <row r="2276" spans="34:35" ht="15.75">
      <c r="AH2276" s="43"/>
      <c r="AI2276"/>
    </row>
    <row r="2277" spans="34:35" ht="15.75">
      <c r="AH2277" s="43"/>
      <c r="AI2277"/>
    </row>
    <row r="2278" spans="34:35" ht="15.75">
      <c r="AH2278" s="43"/>
      <c r="AI2278"/>
    </row>
    <row r="2279" spans="34:35" ht="15.75">
      <c r="AH2279" s="43"/>
      <c r="AI2279"/>
    </row>
    <row r="2280" spans="34:35" ht="15.75">
      <c r="AH2280" s="43"/>
      <c r="AI2280"/>
    </row>
    <row r="2281" spans="34:35" ht="15.75">
      <c r="AH2281" s="43"/>
      <c r="AI2281"/>
    </row>
    <row r="2282" spans="34:35" ht="15.75">
      <c r="AH2282" s="43"/>
      <c r="AI2282"/>
    </row>
    <row r="2283" spans="34:35" ht="15.75">
      <c r="AH2283" s="43"/>
      <c r="AI2283"/>
    </row>
    <row r="2284" spans="34:35" ht="15.75">
      <c r="AH2284" s="43"/>
      <c r="AI2284"/>
    </row>
    <row r="2285" spans="34:35" ht="15.75">
      <c r="AH2285" s="43"/>
      <c r="AI2285"/>
    </row>
    <row r="2286" spans="34:35" ht="15.75">
      <c r="AH2286" s="43"/>
      <c r="AI2286"/>
    </row>
    <row r="2287" spans="34:35" ht="15.75">
      <c r="AH2287" s="43"/>
      <c r="AI2287"/>
    </row>
    <row r="2288" spans="34:35" ht="15.75">
      <c r="AH2288" s="43"/>
      <c r="AI2288"/>
    </row>
    <row r="2289" spans="34:35" ht="15.75">
      <c r="AH2289" s="43"/>
      <c r="AI2289"/>
    </row>
    <row r="2290" spans="34:35" ht="15.75">
      <c r="AH2290" s="43"/>
      <c r="AI2290"/>
    </row>
    <row r="2291" spans="34:35" ht="15.75">
      <c r="AH2291" s="43"/>
      <c r="AI2291"/>
    </row>
    <row r="2292" spans="34:35" ht="15.75">
      <c r="AH2292" s="43"/>
      <c r="AI2292"/>
    </row>
    <row r="2293" spans="34:35" ht="15.75">
      <c r="AH2293" s="43"/>
      <c r="AI2293"/>
    </row>
    <row r="2294" spans="34:35" ht="15.75">
      <c r="AH2294" s="43"/>
      <c r="AI2294"/>
    </row>
    <row r="2295" spans="34:35" ht="15.75">
      <c r="AH2295" s="43"/>
      <c r="AI2295"/>
    </row>
    <row r="2296" spans="34:35" ht="15.75">
      <c r="AH2296" s="43"/>
      <c r="AI2296"/>
    </row>
    <row r="2297" spans="34:35" ht="15.75">
      <c r="AH2297" s="43"/>
      <c r="AI2297"/>
    </row>
    <row r="2298" spans="34:35" ht="15.75">
      <c r="AH2298" s="43"/>
      <c r="AI2298"/>
    </row>
    <row r="2299" spans="34:35" ht="15.75">
      <c r="AH2299" s="43"/>
      <c r="AI2299"/>
    </row>
    <row r="2300" spans="34:35" ht="15.75">
      <c r="AH2300" s="43"/>
      <c r="AI2300"/>
    </row>
    <row r="2301" spans="34:35" ht="15.75">
      <c r="AH2301" s="43"/>
      <c r="AI2301"/>
    </row>
    <row r="2302" spans="34:35" ht="15.75">
      <c r="AH2302" s="43"/>
      <c r="AI2302"/>
    </row>
    <row r="2303" spans="34:35" ht="15.75">
      <c r="AH2303" s="43"/>
      <c r="AI2303"/>
    </row>
    <row r="2304" spans="34:35" ht="15.75">
      <c r="AH2304" s="43"/>
      <c r="AI2304"/>
    </row>
    <row r="2305" spans="34:35" ht="15.75">
      <c r="AH2305" s="43"/>
      <c r="AI2305"/>
    </row>
    <row r="2306" spans="34:35" ht="15.75">
      <c r="AH2306" s="43"/>
      <c r="AI2306"/>
    </row>
    <row r="2307" spans="34:35" ht="15.75">
      <c r="AH2307" s="43"/>
      <c r="AI2307"/>
    </row>
    <row r="2308" spans="34:35" ht="15.75">
      <c r="AH2308" s="43"/>
      <c r="AI2308"/>
    </row>
    <row r="2309" spans="34:35" ht="15.75">
      <c r="AH2309" s="43"/>
      <c r="AI2309"/>
    </row>
    <row r="2310" spans="34:35" ht="15.75">
      <c r="AH2310" s="43"/>
      <c r="AI2310"/>
    </row>
    <row r="2311" spans="34:35" ht="15.75">
      <c r="AH2311" s="43"/>
      <c r="AI2311"/>
    </row>
    <row r="2312" spans="34:35" ht="15.75">
      <c r="AH2312" s="43"/>
      <c r="AI2312"/>
    </row>
    <row r="2313" spans="34:35" ht="15.75">
      <c r="AH2313" s="43"/>
      <c r="AI2313"/>
    </row>
    <row r="2314" spans="34:35" ht="15.75">
      <c r="AH2314" s="43"/>
      <c r="AI2314"/>
    </row>
    <row r="2315" spans="34:35" ht="15.75">
      <c r="AH2315" s="43"/>
      <c r="AI2315"/>
    </row>
    <row r="2316" spans="34:35" ht="15.75">
      <c r="AH2316" s="43"/>
      <c r="AI2316"/>
    </row>
    <row r="2317" spans="34:35" ht="15.75">
      <c r="AH2317" s="43"/>
      <c r="AI2317"/>
    </row>
    <row r="2318" spans="34:35" ht="15.75">
      <c r="AH2318" s="43"/>
      <c r="AI2318"/>
    </row>
    <row r="2319" spans="34:35" ht="15.75">
      <c r="AH2319" s="43"/>
      <c r="AI2319"/>
    </row>
    <row r="2320" spans="34:35" ht="15.75">
      <c r="AH2320" s="43"/>
      <c r="AI2320"/>
    </row>
    <row r="2321" spans="34:35" ht="15.75">
      <c r="AH2321" s="43"/>
      <c r="AI2321"/>
    </row>
    <row r="2322" spans="34:35" ht="15.75">
      <c r="AH2322" s="43"/>
      <c r="AI2322"/>
    </row>
    <row r="2323" spans="34:35" ht="15.75">
      <c r="AH2323" s="43"/>
      <c r="AI2323"/>
    </row>
    <row r="2324" spans="34:35" ht="15.75">
      <c r="AH2324" s="43"/>
      <c r="AI2324"/>
    </row>
    <row r="2325" spans="34:35" ht="15.75">
      <c r="AH2325" s="43"/>
      <c r="AI2325"/>
    </row>
    <row r="2326" spans="34:35" ht="15.75">
      <c r="AH2326" s="43"/>
      <c r="AI2326"/>
    </row>
    <row r="2327" spans="34:35" ht="15.75">
      <c r="AH2327" s="43"/>
      <c r="AI2327"/>
    </row>
    <row r="2328" spans="34:35" ht="15.75">
      <c r="AH2328" s="43"/>
      <c r="AI2328"/>
    </row>
    <row r="2329" spans="34:35" ht="15.75">
      <c r="AH2329" s="43"/>
      <c r="AI2329"/>
    </row>
    <row r="2330" spans="34:35" ht="15.75">
      <c r="AH2330" s="43"/>
      <c r="AI2330"/>
    </row>
    <row r="2331" spans="34:35" ht="15.75">
      <c r="AH2331" s="43"/>
      <c r="AI2331"/>
    </row>
    <row r="2332" spans="34:35" ht="15.75">
      <c r="AH2332" s="43"/>
      <c r="AI2332"/>
    </row>
    <row r="2333" spans="34:35" ht="15.75">
      <c r="AH2333" s="43"/>
      <c r="AI2333"/>
    </row>
    <row r="2334" spans="34:35" ht="15.75">
      <c r="AH2334" s="43"/>
      <c r="AI2334"/>
    </row>
    <row r="2335" spans="34:35" ht="15.75">
      <c r="AH2335" s="43"/>
      <c r="AI2335"/>
    </row>
    <row r="2336" spans="34:35" ht="15.75">
      <c r="AH2336" s="43"/>
      <c r="AI2336"/>
    </row>
    <row r="2337" spans="34:35" ht="15.75">
      <c r="AH2337" s="43"/>
      <c r="AI2337"/>
    </row>
    <row r="2338" spans="34:35" ht="15.75">
      <c r="AH2338" s="43"/>
      <c r="AI2338"/>
    </row>
    <row r="2339" spans="34:35" ht="15.75">
      <c r="AH2339" s="43"/>
      <c r="AI2339"/>
    </row>
    <row r="2340" spans="34:35" ht="15.75">
      <c r="AH2340" s="43"/>
      <c r="AI2340"/>
    </row>
    <row r="2341" spans="34:35" ht="15.75">
      <c r="AH2341" s="43"/>
      <c r="AI2341"/>
    </row>
    <row r="2342" spans="34:35" ht="15.75">
      <c r="AH2342" s="43"/>
      <c r="AI2342"/>
    </row>
    <row r="2343" spans="34:35" ht="15.75">
      <c r="AH2343" s="43"/>
      <c r="AI2343"/>
    </row>
    <row r="2344" spans="34:35" ht="15.75">
      <c r="AH2344" s="43"/>
      <c r="AI2344"/>
    </row>
    <row r="2345" spans="34:35" ht="15.75">
      <c r="AH2345" s="43"/>
      <c r="AI2345"/>
    </row>
    <row r="2346" spans="34:35" ht="15.75">
      <c r="AH2346" s="43"/>
      <c r="AI2346"/>
    </row>
    <row r="2347" spans="34:35" ht="15.75">
      <c r="AH2347" s="43"/>
      <c r="AI2347"/>
    </row>
    <row r="2348" spans="34:35" ht="15.75">
      <c r="AH2348" s="43"/>
      <c r="AI2348"/>
    </row>
    <row r="2349" spans="34:35" ht="15.75">
      <c r="AH2349" s="43"/>
      <c r="AI2349"/>
    </row>
    <row r="2350" spans="34:35" ht="15.75">
      <c r="AH2350" s="43"/>
      <c r="AI2350"/>
    </row>
    <row r="2351" spans="34:35" ht="15.75">
      <c r="AH2351" s="43"/>
      <c r="AI2351"/>
    </row>
    <row r="2352" spans="34:35" ht="15.75">
      <c r="AH2352" s="43"/>
      <c r="AI2352"/>
    </row>
    <row r="2353" spans="34:35" ht="15.75">
      <c r="AH2353" s="43"/>
      <c r="AI2353"/>
    </row>
    <row r="2354" spans="34:35" ht="15.75">
      <c r="AH2354" s="43"/>
      <c r="AI2354"/>
    </row>
    <row r="2355" spans="34:35" ht="15.75">
      <c r="AH2355" s="43"/>
      <c r="AI2355"/>
    </row>
    <row r="2356" spans="34:35" ht="15.75">
      <c r="AH2356" s="43"/>
      <c r="AI2356"/>
    </row>
    <row r="2357" spans="34:35" ht="15.75">
      <c r="AH2357" s="43"/>
      <c r="AI2357"/>
    </row>
    <row r="2358" spans="34:35" ht="15.75">
      <c r="AH2358" s="43"/>
      <c r="AI2358"/>
    </row>
    <row r="2359" spans="34:35" ht="15.75">
      <c r="AH2359" s="43"/>
      <c r="AI2359"/>
    </row>
    <row r="2360" spans="34:35" ht="15.75">
      <c r="AH2360" s="43"/>
      <c r="AI2360"/>
    </row>
    <row r="2361" spans="34:35" ht="15.75">
      <c r="AH2361" s="43"/>
      <c r="AI2361"/>
    </row>
    <row r="2362" spans="34:35" ht="15.75">
      <c r="AH2362" s="43"/>
      <c r="AI2362"/>
    </row>
    <row r="2363" spans="34:35" ht="15.75">
      <c r="AH2363" s="43"/>
      <c r="AI2363"/>
    </row>
    <row r="2364" spans="34:35" ht="15.75">
      <c r="AH2364" s="43"/>
      <c r="AI2364"/>
    </row>
    <row r="2365" spans="34:35" ht="15.75">
      <c r="AH2365" s="43"/>
      <c r="AI2365"/>
    </row>
    <row r="2366" spans="34:35" ht="15.75">
      <c r="AH2366" s="43"/>
      <c r="AI2366"/>
    </row>
    <row r="2367" spans="34:35" ht="15.75">
      <c r="AH2367" s="43"/>
      <c r="AI2367"/>
    </row>
    <row r="2368" spans="34:35" ht="15.75">
      <c r="AH2368" s="43"/>
      <c r="AI2368"/>
    </row>
    <row r="2369" spans="34:35" ht="15.75">
      <c r="AH2369" s="43"/>
      <c r="AI2369"/>
    </row>
    <row r="2370" spans="34:35" ht="15.75">
      <c r="AH2370" s="43"/>
      <c r="AI2370"/>
    </row>
    <row r="2371" spans="34:35" ht="15.75">
      <c r="AH2371" s="43"/>
      <c r="AI2371"/>
    </row>
    <row r="2372" spans="34:35" ht="15.75">
      <c r="AH2372" s="43"/>
      <c r="AI2372"/>
    </row>
    <row r="2373" spans="34:35" ht="15.75">
      <c r="AH2373" s="43"/>
      <c r="AI2373"/>
    </row>
    <row r="2374" spans="34:35" ht="15.75">
      <c r="AH2374" s="43"/>
      <c r="AI2374"/>
    </row>
    <row r="2375" spans="34:35" ht="15.75">
      <c r="AH2375" s="43"/>
      <c r="AI2375"/>
    </row>
    <row r="2376" spans="34:35" ht="15.75">
      <c r="AH2376" s="43"/>
      <c r="AI2376"/>
    </row>
    <row r="2377" spans="34:35" ht="15.75">
      <c r="AH2377" s="43"/>
      <c r="AI2377"/>
    </row>
    <row r="2378" spans="34:35" ht="15.75">
      <c r="AH2378" s="43"/>
      <c r="AI2378"/>
    </row>
    <row r="2379" spans="34:35" ht="15.75">
      <c r="AH2379" s="43"/>
      <c r="AI2379"/>
    </row>
    <row r="2380" spans="34:35" ht="15.75">
      <c r="AH2380" s="43"/>
      <c r="AI2380"/>
    </row>
    <row r="2381" spans="34:35" ht="15.75">
      <c r="AH2381" s="43"/>
      <c r="AI2381"/>
    </row>
    <row r="2382" spans="34:35" ht="15.75">
      <c r="AH2382" s="43"/>
      <c r="AI2382"/>
    </row>
    <row r="2383" spans="34:35" ht="15.75">
      <c r="AH2383" s="43"/>
      <c r="AI2383"/>
    </row>
    <row r="2384" spans="34:35" ht="15.75">
      <c r="AH2384" s="43"/>
      <c r="AI2384"/>
    </row>
    <row r="2385" spans="34:35" ht="15.75">
      <c r="AH2385" s="43"/>
      <c r="AI2385"/>
    </row>
    <row r="2386" spans="34:35" ht="15.75">
      <c r="AH2386" s="43"/>
      <c r="AI2386"/>
    </row>
    <row r="2387" spans="34:35" ht="15.75">
      <c r="AH2387" s="43"/>
      <c r="AI2387"/>
    </row>
    <row r="2388" spans="34:35" ht="15.75">
      <c r="AH2388" s="43"/>
      <c r="AI2388"/>
    </row>
    <row r="2389" spans="34:35" ht="15.75">
      <c r="AH2389" s="43"/>
      <c r="AI2389"/>
    </row>
    <row r="2390" spans="34:35" ht="15.75">
      <c r="AH2390" s="43"/>
      <c r="AI2390"/>
    </row>
    <row r="2391" spans="34:35" ht="15.75">
      <c r="AH2391" s="43"/>
      <c r="AI2391"/>
    </row>
    <row r="2392" spans="34:35" ht="15.75">
      <c r="AH2392" s="43"/>
      <c r="AI2392"/>
    </row>
    <row r="2393" spans="34:35" ht="15.75">
      <c r="AH2393" s="43"/>
      <c r="AI2393"/>
    </row>
    <row r="2394" spans="34:35" ht="15.75">
      <c r="AH2394" s="43"/>
      <c r="AI2394"/>
    </row>
    <row r="2395" spans="34:35" ht="15.75">
      <c r="AH2395" s="43"/>
      <c r="AI2395"/>
    </row>
    <row r="2396" spans="34:35" ht="15.75">
      <c r="AH2396" s="43"/>
      <c r="AI2396"/>
    </row>
    <row r="2397" spans="34:35" ht="15.75">
      <c r="AH2397" s="43"/>
      <c r="AI2397"/>
    </row>
    <row r="2398" spans="34:35" ht="15.75">
      <c r="AH2398" s="43"/>
      <c r="AI2398"/>
    </row>
    <row r="2399" spans="34:35" ht="15.75">
      <c r="AH2399" s="43"/>
      <c r="AI2399"/>
    </row>
    <row r="2400" spans="34:35" ht="15.75">
      <c r="AH2400" s="43"/>
      <c r="AI2400"/>
    </row>
    <row r="2401" spans="34:35" ht="15.75">
      <c r="AH2401" s="43"/>
      <c r="AI2401"/>
    </row>
    <row r="2402" spans="34:35" ht="15.75">
      <c r="AH2402" s="43"/>
      <c r="AI2402"/>
    </row>
    <row r="2403" spans="34:35" ht="15.75">
      <c r="AH2403" s="43"/>
      <c r="AI2403"/>
    </row>
    <row r="2404" spans="34:35" ht="15.75">
      <c r="AH2404" s="43"/>
      <c r="AI2404"/>
    </row>
    <row r="2405" spans="34:35" ht="15.75">
      <c r="AH2405" s="43"/>
      <c r="AI2405"/>
    </row>
    <row r="2406" spans="34:35" ht="15.75">
      <c r="AH2406" s="43"/>
      <c r="AI2406"/>
    </row>
    <row r="2407" spans="34:35" ht="15.75">
      <c r="AH2407" s="43"/>
      <c r="AI2407"/>
    </row>
    <row r="2408" spans="34:35" ht="15.75">
      <c r="AH2408" s="43"/>
      <c r="AI2408"/>
    </row>
    <row r="2409" spans="34:35" ht="15.75">
      <c r="AH2409" s="43"/>
      <c r="AI2409"/>
    </row>
    <row r="2410" spans="34:35" ht="15.75">
      <c r="AH2410" s="43"/>
      <c r="AI2410"/>
    </row>
    <row r="2411" spans="34:35" ht="15.75">
      <c r="AH2411" s="43"/>
      <c r="AI2411"/>
    </row>
    <row r="2412" spans="34:35" ht="15.75">
      <c r="AH2412" s="43"/>
      <c r="AI2412"/>
    </row>
    <row r="2413" spans="34:35" ht="15.75">
      <c r="AH2413" s="43"/>
      <c r="AI2413"/>
    </row>
    <row r="2414" spans="34:35" ht="15.75">
      <c r="AH2414" s="43"/>
      <c r="AI2414"/>
    </row>
    <row r="2415" spans="34:35" ht="15.75">
      <c r="AH2415" s="43"/>
      <c r="AI2415"/>
    </row>
    <row r="2416" spans="34:35" ht="15.75">
      <c r="AH2416" s="43"/>
      <c r="AI2416"/>
    </row>
    <row r="2417" spans="34:35" ht="15.75">
      <c r="AH2417" s="43"/>
      <c r="AI2417"/>
    </row>
    <row r="2418" spans="34:35" ht="15.75">
      <c r="AH2418" s="43"/>
      <c r="AI2418"/>
    </row>
    <row r="2419" spans="34:35" ht="15.75">
      <c r="AH2419" s="43"/>
      <c r="AI2419"/>
    </row>
    <row r="2420" spans="34:35" ht="15.75">
      <c r="AH2420" s="43"/>
      <c r="AI2420"/>
    </row>
    <row r="2421" spans="34:35" ht="15.75">
      <c r="AH2421" s="43"/>
      <c r="AI2421"/>
    </row>
    <row r="2422" spans="34:35" ht="15.75">
      <c r="AH2422" s="43"/>
      <c r="AI2422"/>
    </row>
    <row r="2423" spans="34:35" ht="15.75">
      <c r="AH2423" s="43"/>
      <c r="AI2423"/>
    </row>
    <row r="2424" spans="34:35" ht="15.75">
      <c r="AH2424" s="43"/>
      <c r="AI2424"/>
    </row>
    <row r="2425" spans="34:35" ht="15.75">
      <c r="AH2425" s="43"/>
      <c r="AI2425"/>
    </row>
    <row r="2426" spans="34:35" ht="15.75">
      <c r="AH2426" s="43"/>
      <c r="AI2426"/>
    </row>
    <row r="2427" spans="34:35" ht="15.75">
      <c r="AH2427" s="43"/>
      <c r="AI2427"/>
    </row>
    <row r="2428" spans="34:35" ht="15.75">
      <c r="AH2428" s="43"/>
      <c r="AI2428"/>
    </row>
    <row r="2429" spans="34:35" ht="15.75">
      <c r="AH2429" s="43"/>
      <c r="AI2429"/>
    </row>
    <row r="2430" spans="34:35" ht="15.75">
      <c r="AH2430" s="43"/>
      <c r="AI2430"/>
    </row>
    <row r="2431" spans="34:35" ht="15.75">
      <c r="AH2431" s="43"/>
      <c r="AI2431"/>
    </row>
    <row r="2432" spans="34:35" ht="15.75">
      <c r="AH2432" s="43"/>
      <c r="AI2432"/>
    </row>
    <row r="2433" spans="34:35" ht="15.75">
      <c r="AH2433" s="43"/>
      <c r="AI2433"/>
    </row>
    <row r="2434" spans="34:35" ht="15.75">
      <c r="AH2434" s="43"/>
      <c r="AI2434"/>
    </row>
    <row r="2435" spans="34:35" ht="15.75">
      <c r="AH2435" s="43"/>
      <c r="AI2435"/>
    </row>
    <row r="2436" spans="34:35" ht="15.75">
      <c r="AH2436" s="43"/>
      <c r="AI2436"/>
    </row>
    <row r="2437" spans="34:35" ht="15.75">
      <c r="AH2437" s="43"/>
      <c r="AI2437"/>
    </row>
    <row r="2438" spans="34:35" ht="15.75">
      <c r="AH2438" s="43"/>
      <c r="AI2438"/>
    </row>
    <row r="2439" spans="34:35" ht="15.75">
      <c r="AH2439" s="43"/>
      <c r="AI2439"/>
    </row>
    <row r="2440" spans="34:35" ht="15.75">
      <c r="AH2440" s="43"/>
      <c r="AI2440"/>
    </row>
    <row r="2441" spans="34:35" ht="15.75">
      <c r="AH2441" s="43"/>
      <c r="AI2441"/>
    </row>
    <row r="2442" spans="34:35" ht="15.75">
      <c r="AH2442" s="43"/>
      <c r="AI2442"/>
    </row>
    <row r="2443" spans="34:35" ht="15.75">
      <c r="AH2443" s="43"/>
      <c r="AI2443"/>
    </row>
    <row r="2444" spans="34:35" ht="15.75">
      <c r="AH2444" s="43"/>
      <c r="AI2444"/>
    </row>
    <row r="2445" spans="34:35" ht="15.75">
      <c r="AH2445" s="43"/>
      <c r="AI2445"/>
    </row>
    <row r="2446" spans="34:35" ht="15.75">
      <c r="AH2446" s="43"/>
      <c r="AI2446"/>
    </row>
    <row r="2447" spans="34:35" ht="15.75">
      <c r="AH2447" s="43"/>
      <c r="AI2447"/>
    </row>
    <row r="2448" spans="34:35" ht="15.75">
      <c r="AH2448" s="43"/>
      <c r="AI2448"/>
    </row>
    <row r="2449" spans="34:35" ht="15.75">
      <c r="AH2449" s="43"/>
      <c r="AI2449"/>
    </row>
    <row r="2450" spans="34:35" ht="15.75">
      <c r="AH2450" s="43"/>
      <c r="AI2450"/>
    </row>
    <row r="2451" spans="34:35" ht="15.75">
      <c r="AH2451" s="43"/>
      <c r="AI2451"/>
    </row>
    <row r="2452" spans="34:35" ht="15.75">
      <c r="AH2452" s="43"/>
      <c r="AI2452"/>
    </row>
    <row r="2453" spans="34:35" ht="15.75">
      <c r="AH2453" s="43"/>
      <c r="AI2453"/>
    </row>
    <row r="2454" spans="34:35" ht="15.75">
      <c r="AH2454" s="43"/>
      <c r="AI2454"/>
    </row>
    <row r="2455" spans="34:35" ht="15.75">
      <c r="AH2455" s="43"/>
      <c r="AI2455"/>
    </row>
    <row r="2456" spans="34:35" ht="15.75">
      <c r="AH2456" s="43"/>
      <c r="AI2456"/>
    </row>
    <row r="2457" spans="34:35" ht="15.75">
      <c r="AH2457" s="43"/>
      <c r="AI2457"/>
    </row>
    <row r="2458" spans="34:35" ht="15.75">
      <c r="AH2458" s="43"/>
      <c r="AI2458"/>
    </row>
    <row r="2459" spans="34:35" ht="15.75">
      <c r="AH2459" s="43"/>
      <c r="AI2459"/>
    </row>
    <row r="2460" spans="34:35" ht="15.75">
      <c r="AH2460" s="43"/>
      <c r="AI2460"/>
    </row>
    <row r="2461" spans="34:35" ht="15.75">
      <c r="AH2461" s="43"/>
      <c r="AI2461"/>
    </row>
    <row r="2462" spans="34:35" ht="15.75">
      <c r="AH2462" s="43"/>
      <c r="AI2462"/>
    </row>
    <row r="2463" spans="34:35" ht="15.75">
      <c r="AH2463" s="43"/>
      <c r="AI2463"/>
    </row>
    <row r="2464" spans="34:35" ht="15.75">
      <c r="AH2464" s="43"/>
      <c r="AI2464"/>
    </row>
    <row r="2465" spans="34:35" ht="15.75">
      <c r="AH2465" s="43"/>
      <c r="AI2465"/>
    </row>
    <row r="2466" spans="34:35" ht="15.75">
      <c r="AH2466" s="43"/>
      <c r="AI2466"/>
    </row>
    <row r="2467" spans="34:35" ht="15.75">
      <c r="AH2467" s="43"/>
      <c r="AI2467"/>
    </row>
    <row r="2468" spans="34:35" ht="15.75">
      <c r="AH2468" s="43"/>
      <c r="AI2468"/>
    </row>
    <row r="2469" spans="34:35" ht="15.75">
      <c r="AH2469" s="43"/>
      <c r="AI2469"/>
    </row>
    <row r="2470" spans="34:35" ht="15.75">
      <c r="AH2470" s="43"/>
      <c r="AI2470"/>
    </row>
    <row r="2471" spans="34:35" ht="15.75">
      <c r="AH2471" s="43"/>
      <c r="AI2471"/>
    </row>
    <row r="2472" spans="34:35" ht="15.75">
      <c r="AH2472" s="43"/>
      <c r="AI2472"/>
    </row>
    <row r="2473" spans="34:35" ht="15.75">
      <c r="AH2473" s="43"/>
      <c r="AI2473"/>
    </row>
    <row r="2474" spans="34:35" ht="15.75">
      <c r="AH2474" s="43"/>
      <c r="AI2474"/>
    </row>
    <row r="2475" spans="34:35" ht="15.75">
      <c r="AH2475" s="43"/>
      <c r="AI2475"/>
    </row>
    <row r="2476" spans="34:35" ht="15.75">
      <c r="AH2476" s="43"/>
      <c r="AI2476"/>
    </row>
    <row r="2477" spans="34:35" ht="15.75">
      <c r="AH2477" s="43"/>
      <c r="AI2477"/>
    </row>
    <row r="2478" spans="34:35" ht="15.75">
      <c r="AH2478" s="43"/>
      <c r="AI2478"/>
    </row>
    <row r="2479" spans="34:35" ht="15.75">
      <c r="AH2479" s="43"/>
      <c r="AI2479"/>
    </row>
    <row r="2480" spans="34:35" ht="15.75">
      <c r="AH2480" s="43"/>
      <c r="AI2480"/>
    </row>
    <row r="2481" spans="34:35" ht="15.75">
      <c r="AH2481" s="43"/>
      <c r="AI2481"/>
    </row>
    <row r="2482" spans="34:35" ht="15.75">
      <c r="AH2482" s="43"/>
      <c r="AI2482"/>
    </row>
    <row r="2483" spans="34:35" ht="15.75">
      <c r="AH2483" s="43"/>
      <c r="AI2483"/>
    </row>
    <row r="2484" spans="34:35" ht="15.75">
      <c r="AH2484" s="43"/>
      <c r="AI2484"/>
    </row>
    <row r="2485" spans="34:35" ht="15.75">
      <c r="AH2485" s="43"/>
      <c r="AI2485"/>
    </row>
    <row r="2486" spans="34:35" ht="15.75">
      <c r="AH2486" s="43"/>
      <c r="AI2486"/>
    </row>
    <row r="2487" spans="34:35" ht="15.75">
      <c r="AH2487" s="43"/>
      <c r="AI2487"/>
    </row>
    <row r="2488" spans="34:35" ht="15.75">
      <c r="AH2488" s="43"/>
      <c r="AI2488"/>
    </row>
    <row r="2489" spans="34:35" ht="15.75">
      <c r="AH2489" s="43"/>
      <c r="AI2489"/>
    </row>
    <row r="2490" spans="34:35" ht="15.75">
      <c r="AH2490" s="43"/>
      <c r="AI2490"/>
    </row>
    <row r="2491" spans="34:35" ht="15.75">
      <c r="AH2491" s="43"/>
      <c r="AI2491"/>
    </row>
    <row r="2492" spans="34:35" ht="15.75">
      <c r="AH2492" s="43"/>
      <c r="AI2492"/>
    </row>
    <row r="2493" spans="34:35" ht="15.75">
      <c r="AH2493" s="43"/>
      <c r="AI2493"/>
    </row>
    <row r="2494" spans="34:35" ht="15.75">
      <c r="AH2494" s="43"/>
      <c r="AI2494"/>
    </row>
    <row r="2495" spans="34:35" ht="15.75">
      <c r="AH2495" s="43"/>
      <c r="AI2495"/>
    </row>
    <row r="2496" spans="34:35" ht="15.75">
      <c r="AH2496" s="43"/>
      <c r="AI2496"/>
    </row>
    <row r="2497" spans="34:35" ht="15.75">
      <c r="AH2497" s="43"/>
      <c r="AI2497"/>
    </row>
    <row r="2498" spans="34:35" ht="15.75">
      <c r="AH2498" s="43"/>
      <c r="AI2498"/>
    </row>
    <row r="2499" spans="34:35" ht="15.75">
      <c r="AH2499" s="43"/>
      <c r="AI2499"/>
    </row>
    <row r="2500" spans="34:35" ht="15.75">
      <c r="AH2500" s="43"/>
      <c r="AI2500"/>
    </row>
    <row r="2501" spans="34:35" ht="15.75">
      <c r="AH2501" s="43"/>
      <c r="AI2501"/>
    </row>
    <row r="2502" spans="34:35" ht="15.75">
      <c r="AH2502" s="43"/>
      <c r="AI2502"/>
    </row>
    <row r="2503" spans="34:35" ht="15.75">
      <c r="AH2503" s="43"/>
      <c r="AI2503"/>
    </row>
    <row r="2504" spans="34:35" ht="15.75">
      <c r="AH2504" s="43"/>
      <c r="AI2504"/>
    </row>
    <row r="2505" spans="34:35" ht="15.75">
      <c r="AH2505" s="43"/>
      <c r="AI2505"/>
    </row>
    <row r="2506" spans="34:35" ht="15.75">
      <c r="AH2506" s="43"/>
      <c r="AI2506"/>
    </row>
    <row r="2507" spans="34:35" ht="15.75">
      <c r="AH2507" s="43"/>
      <c r="AI2507"/>
    </row>
    <row r="2508" spans="34:35" ht="15.75">
      <c r="AH2508" s="43"/>
      <c r="AI2508"/>
    </row>
    <row r="2509" spans="34:35" ht="15.75">
      <c r="AH2509" s="43"/>
      <c r="AI2509"/>
    </row>
    <row r="2510" spans="34:35" ht="15.75">
      <c r="AH2510" s="43"/>
      <c r="AI2510"/>
    </row>
    <row r="2511" spans="34:35" ht="15.75">
      <c r="AH2511" s="43"/>
      <c r="AI2511"/>
    </row>
    <row r="2512" spans="34:35" ht="15.75">
      <c r="AH2512" s="43"/>
      <c r="AI2512"/>
    </row>
    <row r="2513" spans="34:35" ht="15.75">
      <c r="AH2513" s="43"/>
      <c r="AI2513"/>
    </row>
    <row r="2514" spans="34:35" ht="15.75">
      <c r="AH2514" s="43"/>
      <c r="AI2514"/>
    </row>
    <row r="2515" spans="34:35" ht="15.75">
      <c r="AH2515" s="43"/>
      <c r="AI2515"/>
    </row>
    <row r="2516" spans="34:35" ht="15.75">
      <c r="AH2516" s="43"/>
      <c r="AI2516"/>
    </row>
    <row r="2517" spans="34:35" ht="15.75">
      <c r="AH2517" s="43"/>
      <c r="AI2517"/>
    </row>
    <row r="2518" spans="34:35" ht="15.75">
      <c r="AH2518" s="43"/>
      <c r="AI2518"/>
    </row>
    <row r="2519" spans="34:35" ht="15.75">
      <c r="AH2519" s="43"/>
      <c r="AI2519"/>
    </row>
    <row r="2520" spans="34:35" ht="15.75">
      <c r="AH2520" s="43"/>
      <c r="AI2520"/>
    </row>
    <row r="2521" spans="34:35" ht="15.75">
      <c r="AH2521" s="43"/>
      <c r="AI2521"/>
    </row>
    <row r="2522" spans="34:35" ht="15.75">
      <c r="AH2522" s="43"/>
      <c r="AI2522"/>
    </row>
    <row r="2523" spans="34:35" ht="15.75">
      <c r="AH2523" s="43"/>
      <c r="AI2523"/>
    </row>
    <row r="2524" spans="34:35" ht="15.75">
      <c r="AH2524" s="43"/>
      <c r="AI2524"/>
    </row>
    <row r="2525" spans="34:35" ht="15.75">
      <c r="AH2525" s="43"/>
      <c r="AI2525"/>
    </row>
    <row r="2526" spans="34:35" ht="15.75">
      <c r="AH2526" s="43"/>
      <c r="AI2526"/>
    </row>
    <row r="2527" spans="34:35" ht="15.75">
      <c r="AH2527" s="43"/>
      <c r="AI2527"/>
    </row>
    <row r="2528" spans="34:35" ht="15.75">
      <c r="AH2528" s="43"/>
      <c r="AI2528"/>
    </row>
    <row r="2529" spans="34:35" ht="15.75">
      <c r="AH2529" s="43"/>
      <c r="AI2529"/>
    </row>
    <row r="2530" spans="34:35" ht="15.75">
      <c r="AH2530" s="43"/>
      <c r="AI2530"/>
    </row>
    <row r="2531" spans="34:35" ht="15.75">
      <c r="AH2531" s="43"/>
      <c r="AI2531"/>
    </row>
    <row r="2532" spans="34:35" ht="15.75">
      <c r="AH2532" s="43"/>
      <c r="AI2532"/>
    </row>
    <row r="2533" spans="34:35" ht="15.75">
      <c r="AH2533" s="43"/>
      <c r="AI2533"/>
    </row>
    <row r="2534" spans="34:35" ht="15.75">
      <c r="AH2534" s="43"/>
      <c r="AI2534"/>
    </row>
    <row r="2535" spans="34:35" ht="15.75">
      <c r="AH2535" s="43"/>
      <c r="AI2535"/>
    </row>
    <row r="2536" spans="34:35" ht="15.75">
      <c r="AH2536" s="43"/>
      <c r="AI2536"/>
    </row>
    <row r="2537" spans="34:35" ht="15.75">
      <c r="AH2537" s="43"/>
      <c r="AI2537"/>
    </row>
    <row r="2538" spans="34:35" ht="15.75">
      <c r="AH2538" s="43"/>
      <c r="AI2538"/>
    </row>
    <row r="2539" spans="34:35" ht="15.75">
      <c r="AH2539" s="43"/>
      <c r="AI2539"/>
    </row>
    <row r="2540" spans="34:35" ht="15.75">
      <c r="AH2540" s="43"/>
      <c r="AI2540"/>
    </row>
    <row r="2541" spans="34:35" ht="15.75">
      <c r="AH2541" s="43"/>
      <c r="AI2541"/>
    </row>
    <row r="2542" spans="34:35" ht="15.75">
      <c r="AH2542" s="43"/>
      <c r="AI2542"/>
    </row>
    <row r="2543" spans="34:35" ht="15.75">
      <c r="AH2543" s="43"/>
      <c r="AI2543"/>
    </row>
    <row r="2544" spans="34:35" ht="15.75">
      <c r="AH2544" s="43"/>
      <c r="AI2544"/>
    </row>
    <row r="2545" spans="34:35" ht="15.75">
      <c r="AH2545" s="43"/>
      <c r="AI2545"/>
    </row>
    <row r="2546" spans="34:35" ht="15.75">
      <c r="AH2546" s="43"/>
      <c r="AI2546"/>
    </row>
    <row r="2547" spans="34:35" ht="15.75">
      <c r="AH2547" s="43"/>
      <c r="AI2547"/>
    </row>
    <row r="2548" spans="34:35" ht="15.75">
      <c r="AH2548" s="43"/>
      <c r="AI2548"/>
    </row>
    <row r="2549" spans="34:35" ht="15.75">
      <c r="AH2549" s="43"/>
      <c r="AI2549"/>
    </row>
    <row r="2550" spans="34:35" ht="15.75">
      <c r="AH2550" s="43"/>
      <c r="AI2550"/>
    </row>
    <row r="2551" spans="34:35" ht="15.75">
      <c r="AH2551" s="43"/>
      <c r="AI2551"/>
    </row>
  </sheetData>
  <mergeCells count="1">
    <mergeCell ref="Q11:U11"/>
  </mergeCells>
  <conditionalFormatting sqref="B631:B645 B173:B187 B308:B314 B245:B302 B17:B68 B443:B477 B551:B564 B600:B625 B222:B225 B651:B669 B413:B435 B117:B152 B193:B220 B73:B113 IL111 AF111 AH111 AJ111 AL111 AN111 AP111 AR111 AT111 AV111 AX111 AZ111 BB111 BD111 BF111 BH111 BJ111 BL111 BN111 BP111 BR111 BT111 BV111 BX111 BZ111 CB111 CD111 CF111 CH111 CJ111 CL111 CN111 CP111 CR111 CT111 CV111 CX111 CZ111 DB111 DD111 DF111 DH111 DJ111 DL111 DN111 DP111 DR111 DT111 DV111 DX111 DZ111 EB111 ED111 EF111 EH111 EJ111 EL111 EN111 EP111 ER111 ET111 EV111 EX111 EZ111 FB111 FD111 FF111 FH111 FJ111 FL111 FN111 FP111 FR111 FT111 FV111 FX111 FZ111 GB111 GD111 GF111 GH111 GJ111 GL111 GN111 GP111 GR111 GT111 GV111 GX111 GZ111 HB111 HD111 HF111 HH111 HJ111 HL111 HN111 HP111 HR111 HT111 HV111 HX111 HZ111 IB111 ID111 IF111 IH111 IJ111 IN111 IP111 B350:B408 IR111 IT111 B569:B594 B331:B344 B320:B329 A152 B158:B168 B483:B524 B529:B545">
    <cfRule type="expression" priority="1" dxfId="0" stopIfTrue="1">
      <formula>B17=1</formula>
    </cfRule>
    <cfRule type="expression" priority="2" dxfId="1" stopIfTrue="1">
      <formula>B17=2</formula>
    </cfRule>
  </conditionalFormatting>
  <conditionalFormatting sqref="B436 B226">
    <cfRule type="expression" priority="3" dxfId="0" stopIfTrue="1">
      <formula>C227=1</formula>
    </cfRule>
    <cfRule type="expression" priority="4" dxfId="1" stopIfTrue="1">
      <formula>C227=2</formula>
    </cfRule>
  </conditionalFormatting>
  <conditionalFormatting sqref="B221">
    <cfRule type="expression" priority="5" dxfId="0" stopIfTrue="1">
      <formula>C227=1</formula>
    </cfRule>
    <cfRule type="expression" priority="6" dxfId="1" stopIfTrue="1">
      <formula>C227=2</formula>
    </cfRule>
  </conditionalFormatting>
  <conditionalFormatting sqref="IV111">
    <cfRule type="expression" priority="7" dxfId="0" stopIfTrue="1">
      <formula>#REF!=1</formula>
    </cfRule>
    <cfRule type="expression" priority="8" dxfId="1" stopIfTrue="1">
      <formula>#REF!=2</formula>
    </cfRule>
  </conditionalFormatting>
  <printOptions horizontalCentered="1" verticalCentered="1"/>
  <pageMargins left="1.062992125984252" right="0.75" top="0.35433070866141736" bottom="1" header="0" footer="0"/>
  <pageSetup horizontalDpi="300" verticalDpi="300" orientation="landscape" paperSize="9" scale="40" r:id="rId2"/>
  <headerFooter alignWithMargins="0">
    <oddHeader>&amp;LSimmar S.L.&amp;R&amp;F</oddHeader>
  </headerFooter>
  <rowBreaks count="12" manualBreakCount="12">
    <brk id="68" min="1" max="30" man="1"/>
    <brk id="112" min="1" max="30" man="1"/>
    <brk id="187" min="1" max="30" man="1"/>
    <brk id="239" min="1" max="30" man="1"/>
    <brk id="302" min="1" max="30" man="1"/>
    <brk id="344" min="1" max="30" man="1"/>
    <brk id="408" min="1" max="30" man="1"/>
    <brk id="477" max="255" man="1"/>
    <brk id="524" min="1" max="30" man="1"/>
    <brk id="563" min="1" max="30" man="1"/>
    <brk id="625" min="1" max="30" man="1"/>
    <brk id="669" max="255" man="1"/>
  </rowBreaks>
  <drawing r:id="rId1"/>
</worksheet>
</file>

<file path=xl/worksheets/sheet2.xml><?xml version="1.0" encoding="utf-8"?>
<worksheet xmlns="http://schemas.openxmlformats.org/spreadsheetml/2006/main" xmlns:r="http://schemas.openxmlformats.org/officeDocument/2006/relationships">
  <dimension ref="A2:O27"/>
  <sheetViews>
    <sheetView zoomScale="75" zoomScaleNormal="75" workbookViewId="0" topLeftCell="A1">
      <selection activeCell="I2" sqref="I2"/>
    </sheetView>
  </sheetViews>
  <sheetFormatPr defaultColWidth="11.5546875" defaultRowHeight="15"/>
  <cols>
    <col min="1" max="1" width="1.1171875" style="0" customWidth="1"/>
    <col min="2" max="2" width="15.77734375" style="0" customWidth="1"/>
    <col min="3" max="4" width="8.77734375" style="0" customWidth="1"/>
    <col min="5" max="5" width="9.21484375" style="0" customWidth="1"/>
    <col min="6" max="6" width="7.99609375" style="0" customWidth="1"/>
    <col min="7" max="7" width="6.88671875" style="0" customWidth="1"/>
    <col min="8" max="8" width="7.10546875" style="0" customWidth="1"/>
    <col min="9" max="9" width="9.21484375" style="0" customWidth="1"/>
    <col min="10" max="10" width="8.4453125" style="0" customWidth="1"/>
    <col min="11" max="11" width="7.5546875" style="0" customWidth="1"/>
    <col min="12" max="12" width="8.10546875" style="0" customWidth="1"/>
    <col min="13" max="13" width="6.6640625" style="0" customWidth="1"/>
    <col min="14" max="14" width="4.6640625" style="0" customWidth="1"/>
    <col min="15" max="15" width="7.88671875" style="0" customWidth="1"/>
  </cols>
  <sheetData>
    <row r="1" ht="6.75" customHeight="1"/>
    <row r="2" spans="1:15" ht="42" customHeight="1">
      <c r="A2" s="131" t="s">
        <v>174</v>
      </c>
      <c r="B2" s="132"/>
      <c r="C2" s="132"/>
      <c r="D2" s="132"/>
      <c r="E2" s="132"/>
      <c r="F2" s="132"/>
      <c r="G2" s="132"/>
      <c r="H2" s="132"/>
      <c r="I2" s="172" t="s">
        <v>612</v>
      </c>
      <c r="J2" s="172"/>
      <c r="K2" s="173"/>
      <c r="L2" s="132"/>
      <c r="M2" s="132"/>
      <c r="N2" s="132"/>
      <c r="O2" s="132"/>
    </row>
    <row r="3" ht="9" customHeight="1"/>
    <row r="4" ht="15.75" thickBot="1"/>
    <row r="5" spans="3:15" ht="15.75">
      <c r="C5" s="142" t="s">
        <v>150</v>
      </c>
      <c r="D5" s="143"/>
      <c r="E5" s="144"/>
      <c r="F5" s="145" t="s">
        <v>151</v>
      </c>
      <c r="G5" s="146" t="s">
        <v>152</v>
      </c>
      <c r="H5" s="147"/>
      <c r="I5" s="148"/>
      <c r="J5" s="97" t="s">
        <v>153</v>
      </c>
      <c r="K5" s="98" t="s">
        <v>154</v>
      </c>
      <c r="L5" s="99"/>
      <c r="M5" s="100"/>
      <c r="N5" s="101" t="s">
        <v>155</v>
      </c>
      <c r="O5" s="102"/>
    </row>
    <row r="6" spans="3:15" ht="15">
      <c r="C6" s="103" t="s">
        <v>150</v>
      </c>
      <c r="D6" s="104" t="s">
        <v>150</v>
      </c>
      <c r="E6" s="105" t="s">
        <v>156</v>
      </c>
      <c r="F6" s="106" t="s">
        <v>151</v>
      </c>
      <c r="G6" s="103" t="s">
        <v>157</v>
      </c>
      <c r="H6" s="107" t="s">
        <v>158</v>
      </c>
      <c r="I6" s="108" t="s">
        <v>159</v>
      </c>
      <c r="J6" s="106" t="s">
        <v>160</v>
      </c>
      <c r="K6" s="103" t="s">
        <v>157</v>
      </c>
      <c r="L6" s="104" t="s">
        <v>158</v>
      </c>
      <c r="M6" s="108" t="s">
        <v>159</v>
      </c>
      <c r="N6" s="109" t="s">
        <v>161</v>
      </c>
      <c r="O6" s="110" t="s">
        <v>162</v>
      </c>
    </row>
    <row r="7" spans="2:15" ht="15">
      <c r="B7" s="149" t="s">
        <v>45</v>
      </c>
      <c r="C7" s="111" t="s">
        <v>163</v>
      </c>
      <c r="D7" s="112" t="s">
        <v>164</v>
      </c>
      <c r="E7" s="113" t="s">
        <v>165</v>
      </c>
      <c r="F7" s="114" t="s">
        <v>166</v>
      </c>
      <c r="G7" s="111" t="s">
        <v>167</v>
      </c>
      <c r="H7" s="115"/>
      <c r="I7" s="116" t="s">
        <v>168</v>
      </c>
      <c r="J7" s="114" t="s">
        <v>169</v>
      </c>
      <c r="K7" s="111" t="s">
        <v>167</v>
      </c>
      <c r="L7" s="112"/>
      <c r="M7" s="116" t="s">
        <v>170</v>
      </c>
      <c r="N7" s="117" t="s">
        <v>171</v>
      </c>
      <c r="O7" s="113" t="s">
        <v>172</v>
      </c>
    </row>
    <row r="8" spans="2:15" ht="15">
      <c r="B8" s="118" t="s">
        <v>26</v>
      </c>
      <c r="C8" s="139">
        <f>+SUM(total!E17:E67)</f>
        <v>51</v>
      </c>
      <c r="D8" s="140">
        <f>+SUM(total!C17:C67)</f>
        <v>8</v>
      </c>
      <c r="E8" s="120">
        <f>D8*100/C8</f>
        <v>15.686274509803921</v>
      </c>
      <c r="F8" s="125">
        <v>25738</v>
      </c>
      <c r="G8" s="121">
        <f>+C8</f>
        <v>51</v>
      </c>
      <c r="H8" s="141">
        <v>0</v>
      </c>
      <c r="I8" s="140">
        <f>COUNT(total!G17:AE67)</f>
        <v>56</v>
      </c>
      <c r="J8" s="122">
        <f aca="true" t="shared" si="0" ref="J8:J26">F8/I8</f>
        <v>459.60714285714283</v>
      </c>
      <c r="K8" s="123">
        <f>C8</f>
        <v>51</v>
      </c>
      <c r="L8" s="124">
        <f>D8</f>
        <v>8</v>
      </c>
      <c r="M8" s="125">
        <f>SUM(K8:L8)</f>
        <v>59</v>
      </c>
      <c r="N8" s="123">
        <f>I8*100/M8-100</f>
        <v>-5.0847457627118615</v>
      </c>
      <c r="O8" s="126">
        <f>I8-M8</f>
        <v>-3</v>
      </c>
    </row>
    <row r="9" spans="2:15" ht="15">
      <c r="B9" s="118" t="s">
        <v>28</v>
      </c>
      <c r="C9" s="139">
        <f>SUM(total!E73:E111)</f>
        <v>39</v>
      </c>
      <c r="D9" s="140">
        <f>SUM(total!C73:C111)</f>
        <v>10</v>
      </c>
      <c r="E9" s="120">
        <f aca="true" t="shared" si="1" ref="E9:E26">D9*100/C9</f>
        <v>25.641025641025642</v>
      </c>
      <c r="F9" s="125">
        <v>29827</v>
      </c>
      <c r="G9" s="121">
        <f aca="true" t="shared" si="2" ref="G9:G26">+C9</f>
        <v>39</v>
      </c>
      <c r="H9" s="141">
        <f>+I9-G9</f>
        <v>34</v>
      </c>
      <c r="I9" s="140">
        <f>COUNT(total!G73:AE111)</f>
        <v>73</v>
      </c>
      <c r="J9" s="122">
        <f t="shared" si="0"/>
        <v>408.5890410958904</v>
      </c>
      <c r="K9" s="123">
        <f aca="true" t="shared" si="3" ref="K9:K26">C9</f>
        <v>39</v>
      </c>
      <c r="L9" s="124">
        <f aca="true" t="shared" si="4" ref="L9:L26">D9</f>
        <v>10</v>
      </c>
      <c r="M9" s="125">
        <f aca="true" t="shared" si="5" ref="M9:M26">SUM(K9:L9)</f>
        <v>49</v>
      </c>
      <c r="N9" s="123">
        <f aca="true" t="shared" si="6" ref="N9:N26">I9*100/M9-100</f>
        <v>48.9795918367347</v>
      </c>
      <c r="O9" s="126">
        <f aca="true" t="shared" si="7" ref="O9:O26">I9-M9</f>
        <v>24</v>
      </c>
    </row>
    <row r="10" spans="2:15" ht="15">
      <c r="B10" s="118" t="s">
        <v>29</v>
      </c>
      <c r="C10" s="119">
        <f>SUM(total!E117:E151)</f>
        <v>35</v>
      </c>
      <c r="D10" s="140">
        <f>SUM(total!C117:C151)</f>
        <v>15</v>
      </c>
      <c r="E10" s="120">
        <f t="shared" si="1"/>
        <v>42.857142857142854</v>
      </c>
      <c r="F10" s="125">
        <v>23188</v>
      </c>
      <c r="G10" s="121">
        <f>+C10</f>
        <v>35</v>
      </c>
      <c r="H10" s="141">
        <v>24</v>
      </c>
      <c r="I10" s="140">
        <f>COUNT(total!G117:AE151)</f>
        <v>59</v>
      </c>
      <c r="J10" s="122">
        <f t="shared" si="0"/>
        <v>393.0169491525424</v>
      </c>
      <c r="K10" s="123">
        <f t="shared" si="3"/>
        <v>35</v>
      </c>
      <c r="L10" s="124">
        <f t="shared" si="4"/>
        <v>15</v>
      </c>
      <c r="M10" s="125">
        <f t="shared" si="5"/>
        <v>50</v>
      </c>
      <c r="N10" s="123">
        <f t="shared" si="6"/>
        <v>18</v>
      </c>
      <c r="O10" s="126">
        <f t="shared" si="7"/>
        <v>9</v>
      </c>
    </row>
    <row r="11" spans="2:15" ht="15">
      <c r="B11" s="118" t="s">
        <v>30</v>
      </c>
      <c r="C11" s="119">
        <f>SUM(total!E157:E167)</f>
        <v>11</v>
      </c>
      <c r="D11" s="140">
        <f>SUM(total!C157:C167)</f>
        <v>3</v>
      </c>
      <c r="E11" s="120">
        <f t="shared" si="1"/>
        <v>27.272727272727273</v>
      </c>
      <c r="F11" s="125">
        <v>7924</v>
      </c>
      <c r="G11" s="121">
        <f t="shared" si="2"/>
        <v>11</v>
      </c>
      <c r="H11" s="141">
        <f>+I11-G11</f>
        <v>9</v>
      </c>
      <c r="I11" s="140">
        <f>COUNT(total!G157:AE167)</f>
        <v>20</v>
      </c>
      <c r="J11" s="122">
        <f t="shared" si="0"/>
        <v>396.2</v>
      </c>
      <c r="K11" s="123">
        <f t="shared" si="3"/>
        <v>11</v>
      </c>
      <c r="L11" s="124">
        <f t="shared" si="4"/>
        <v>3</v>
      </c>
      <c r="M11" s="125">
        <f t="shared" si="5"/>
        <v>14</v>
      </c>
      <c r="N11" s="123">
        <f t="shared" si="6"/>
        <v>42.85714285714286</v>
      </c>
      <c r="O11" s="126">
        <f t="shared" si="7"/>
        <v>6</v>
      </c>
    </row>
    <row r="12" spans="2:15" ht="15">
      <c r="B12" s="118" t="s">
        <v>46</v>
      </c>
      <c r="C12" s="119">
        <f>SUM(total!E173:E186)</f>
        <v>14</v>
      </c>
      <c r="D12" s="140">
        <f>SUM(total!C173:C186)</f>
        <v>4</v>
      </c>
      <c r="E12" s="120">
        <f t="shared" si="1"/>
        <v>28.571428571428573</v>
      </c>
      <c r="F12" s="125">
        <v>2036</v>
      </c>
      <c r="G12" s="121">
        <f t="shared" si="2"/>
        <v>14</v>
      </c>
      <c r="H12" s="141">
        <v>0</v>
      </c>
      <c r="I12" s="140">
        <f>COUNT(total!G173:AE186)</f>
        <v>4</v>
      </c>
      <c r="J12" s="122">
        <f t="shared" si="0"/>
        <v>509</v>
      </c>
      <c r="K12" s="123">
        <f t="shared" si="3"/>
        <v>14</v>
      </c>
      <c r="L12" s="124">
        <f t="shared" si="4"/>
        <v>4</v>
      </c>
      <c r="M12" s="125">
        <f t="shared" si="5"/>
        <v>18</v>
      </c>
      <c r="N12" s="123">
        <f t="shared" si="6"/>
        <v>-77.77777777777777</v>
      </c>
      <c r="O12" s="126">
        <f t="shared" si="7"/>
        <v>-14</v>
      </c>
    </row>
    <row r="13" spans="2:15" ht="15">
      <c r="B13" s="118" t="s">
        <v>32</v>
      </c>
      <c r="C13" s="119">
        <f>SUM(total!E192:E238)</f>
        <v>47</v>
      </c>
      <c r="D13" s="140">
        <f>SUM(total!C192:C227)</f>
        <v>8</v>
      </c>
      <c r="E13" s="120">
        <f>D13*100/C13</f>
        <v>17.02127659574468</v>
      </c>
      <c r="F13" s="125">
        <v>5607</v>
      </c>
      <c r="G13" s="121">
        <f>+C13</f>
        <v>47</v>
      </c>
      <c r="H13" s="141">
        <v>0</v>
      </c>
      <c r="I13" s="140">
        <f>COUNT(total!G192:AE238)</f>
        <v>13</v>
      </c>
      <c r="J13" s="122">
        <f aca="true" t="shared" si="8" ref="J13:J18">F13/I13</f>
        <v>431.3076923076923</v>
      </c>
      <c r="K13" s="123">
        <f>C13</f>
        <v>47</v>
      </c>
      <c r="L13" s="124">
        <f>D13</f>
        <v>8</v>
      </c>
      <c r="M13" s="125">
        <f>SUM(K13:L13)</f>
        <v>55</v>
      </c>
      <c r="N13" s="123">
        <f>I13*100/M13-100</f>
        <v>-76.36363636363636</v>
      </c>
      <c r="O13" s="126">
        <f>I13-M13</f>
        <v>-42</v>
      </c>
    </row>
    <row r="14" spans="2:15" ht="15">
      <c r="B14" s="118" t="s">
        <v>33</v>
      </c>
      <c r="C14" s="119">
        <f>SUM(total!E244:E301)</f>
        <v>58</v>
      </c>
      <c r="D14" s="140">
        <f>SUM(total!C244:C301)</f>
        <v>14</v>
      </c>
      <c r="E14" s="120">
        <f>D14*100/C14</f>
        <v>24.137931034482758</v>
      </c>
      <c r="F14" s="125">
        <v>14015</v>
      </c>
      <c r="G14" s="121">
        <f>+C14</f>
        <v>58</v>
      </c>
      <c r="H14" s="141">
        <v>0</v>
      </c>
      <c r="I14" s="140">
        <f>COUNT(total!G244:AE301)</f>
        <v>29</v>
      </c>
      <c r="J14" s="122">
        <f t="shared" si="8"/>
        <v>483.2758620689655</v>
      </c>
      <c r="K14" s="123">
        <f>C14</f>
        <v>58</v>
      </c>
      <c r="L14" s="124">
        <f>D14</f>
        <v>14</v>
      </c>
      <c r="M14" s="125">
        <f>SUM(K14:L14)</f>
        <v>72</v>
      </c>
      <c r="N14" s="123">
        <f>I14*100/M14-100</f>
        <v>-59.72222222222222</v>
      </c>
      <c r="O14" s="126">
        <f>I14-M14</f>
        <v>-43</v>
      </c>
    </row>
    <row r="15" spans="2:15" ht="15">
      <c r="B15" s="118" t="s">
        <v>47</v>
      </c>
      <c r="C15" s="119">
        <f>SUM(total!E307:E313)</f>
        <v>7</v>
      </c>
      <c r="D15" s="140">
        <f>SUM(total!C307:C313)</f>
        <v>0</v>
      </c>
      <c r="E15" s="120">
        <f t="shared" si="1"/>
        <v>0</v>
      </c>
      <c r="F15" s="125">
        <v>0</v>
      </c>
      <c r="G15" s="121">
        <f t="shared" si="2"/>
        <v>7</v>
      </c>
      <c r="H15" s="141">
        <v>0</v>
      </c>
      <c r="I15" s="140">
        <f>COUNT(total!G307:AE313)</f>
        <v>0</v>
      </c>
      <c r="J15" s="122">
        <v>0</v>
      </c>
      <c r="K15" s="123">
        <f t="shared" si="3"/>
        <v>7</v>
      </c>
      <c r="L15" s="124">
        <f t="shared" si="4"/>
        <v>0</v>
      </c>
      <c r="M15" s="125">
        <f t="shared" si="5"/>
        <v>7</v>
      </c>
      <c r="N15" s="123">
        <f t="shared" si="6"/>
        <v>-100</v>
      </c>
      <c r="O15" s="126">
        <f t="shared" si="7"/>
        <v>-7</v>
      </c>
    </row>
    <row r="16" spans="2:15" ht="15">
      <c r="B16" s="118" t="s">
        <v>35</v>
      </c>
      <c r="C16" s="119">
        <f>SUM(total!E319:E343)</f>
        <v>25</v>
      </c>
      <c r="D16" s="140">
        <f>SUM(total!C319:C343)</f>
        <v>4</v>
      </c>
      <c r="E16" s="120">
        <f t="shared" si="1"/>
        <v>16</v>
      </c>
      <c r="F16" s="125">
        <v>12232</v>
      </c>
      <c r="G16" s="121">
        <f t="shared" si="2"/>
        <v>25</v>
      </c>
      <c r="H16" s="141">
        <v>0</v>
      </c>
      <c r="I16" s="140">
        <f>COUNT(total!G319:AE343)</f>
        <v>25</v>
      </c>
      <c r="J16" s="122">
        <f t="shared" si="8"/>
        <v>489.28</v>
      </c>
      <c r="K16" s="123">
        <f t="shared" si="3"/>
        <v>25</v>
      </c>
      <c r="L16" s="124">
        <f t="shared" si="4"/>
        <v>4</v>
      </c>
      <c r="M16" s="125">
        <f t="shared" si="5"/>
        <v>29</v>
      </c>
      <c r="N16" s="123">
        <f t="shared" si="6"/>
        <v>-13.793103448275858</v>
      </c>
      <c r="O16" s="126">
        <f t="shared" si="7"/>
        <v>-4</v>
      </c>
    </row>
    <row r="17" spans="2:15" ht="15">
      <c r="B17" s="118" t="s">
        <v>51</v>
      </c>
      <c r="C17" s="119">
        <f>SUM(total!E349:E407)</f>
        <v>59</v>
      </c>
      <c r="D17" s="140">
        <f>SUM(total!C349:C407)</f>
        <v>16</v>
      </c>
      <c r="E17" s="120">
        <f t="shared" si="1"/>
        <v>27.11864406779661</v>
      </c>
      <c r="F17" s="125">
        <v>20643</v>
      </c>
      <c r="G17" s="121">
        <f t="shared" si="2"/>
        <v>59</v>
      </c>
      <c r="H17" s="141">
        <v>0</v>
      </c>
      <c r="I17" s="140">
        <f>COUNT(total!G349:AE407)</f>
        <v>55</v>
      </c>
      <c r="J17" s="122">
        <f t="shared" si="8"/>
        <v>375.3272727272727</v>
      </c>
      <c r="K17" s="123">
        <f t="shared" si="3"/>
        <v>59</v>
      </c>
      <c r="L17" s="124">
        <f t="shared" si="4"/>
        <v>16</v>
      </c>
      <c r="M17" s="125">
        <f t="shared" si="5"/>
        <v>75</v>
      </c>
      <c r="N17" s="123">
        <f t="shared" si="6"/>
        <v>-26.66666666666667</v>
      </c>
      <c r="O17" s="126">
        <f t="shared" si="7"/>
        <v>-20</v>
      </c>
    </row>
    <row r="18" spans="2:15" ht="15">
      <c r="B18" s="118" t="s">
        <v>36</v>
      </c>
      <c r="C18" s="119">
        <f>SUM(total!E413:E436)</f>
        <v>24</v>
      </c>
      <c r="D18" s="140">
        <f>SUM(total!C413:C436)</f>
        <v>7</v>
      </c>
      <c r="E18" s="120">
        <f t="shared" si="1"/>
        <v>29.166666666666668</v>
      </c>
      <c r="F18" s="125">
        <v>7645</v>
      </c>
      <c r="G18" s="121">
        <f t="shared" si="2"/>
        <v>24</v>
      </c>
      <c r="H18" s="141">
        <v>0</v>
      </c>
      <c r="I18" s="140">
        <f>COUNT(total!G413:AE436)</f>
        <v>24</v>
      </c>
      <c r="J18" s="122">
        <f t="shared" si="8"/>
        <v>318.5416666666667</v>
      </c>
      <c r="K18" s="123">
        <f t="shared" si="3"/>
        <v>24</v>
      </c>
      <c r="L18" s="124">
        <f t="shared" si="4"/>
        <v>7</v>
      </c>
      <c r="M18" s="125">
        <f t="shared" si="5"/>
        <v>31</v>
      </c>
      <c r="N18" s="123">
        <f t="shared" si="6"/>
        <v>-22.58064516129032</v>
      </c>
      <c r="O18" s="126">
        <f t="shared" si="7"/>
        <v>-7</v>
      </c>
    </row>
    <row r="19" spans="2:15" ht="15">
      <c r="B19" s="118" t="s">
        <v>37</v>
      </c>
      <c r="C19" s="119">
        <f>SUM(total!E442:E476)</f>
        <v>35</v>
      </c>
      <c r="D19" s="140">
        <f>SUM(total!C442:C476)</f>
        <v>15</v>
      </c>
      <c r="E19" s="120">
        <f t="shared" si="1"/>
        <v>42.857142857142854</v>
      </c>
      <c r="F19" s="125">
        <v>23689</v>
      </c>
      <c r="G19" s="121">
        <f t="shared" si="2"/>
        <v>35</v>
      </c>
      <c r="H19" s="141">
        <v>13</v>
      </c>
      <c r="I19" s="140">
        <f>COUNT(total!G442:AE476)</f>
        <v>48</v>
      </c>
      <c r="J19" s="122">
        <f t="shared" si="0"/>
        <v>493.5208333333333</v>
      </c>
      <c r="K19" s="123">
        <f t="shared" si="3"/>
        <v>35</v>
      </c>
      <c r="L19" s="124">
        <f t="shared" si="4"/>
        <v>15</v>
      </c>
      <c r="M19" s="125">
        <f t="shared" si="5"/>
        <v>50</v>
      </c>
      <c r="N19" s="123">
        <f t="shared" si="6"/>
        <v>-4</v>
      </c>
      <c r="O19" s="126">
        <f t="shared" si="7"/>
        <v>-2</v>
      </c>
    </row>
    <row r="20" spans="2:15" ht="15">
      <c r="B20" s="118" t="s">
        <v>49</v>
      </c>
      <c r="C20" s="119">
        <f>SUM(total!E482:E524)</f>
        <v>42</v>
      </c>
      <c r="D20" s="140">
        <f>SUM(total!C482:C519)</f>
        <v>5</v>
      </c>
      <c r="E20" s="120">
        <f>D20*100/C20</f>
        <v>11.904761904761905</v>
      </c>
      <c r="F20" s="125">
        <v>21908</v>
      </c>
      <c r="G20" s="121">
        <f>+C20</f>
        <v>42</v>
      </c>
      <c r="H20" s="141">
        <v>1</v>
      </c>
      <c r="I20" s="140">
        <f>COUNT(total!G482:AE519)</f>
        <v>43</v>
      </c>
      <c r="J20" s="122">
        <f>F20/I20</f>
        <v>509.48837209302326</v>
      </c>
      <c r="K20" s="123">
        <f>C20</f>
        <v>42</v>
      </c>
      <c r="L20" s="124">
        <f>D20</f>
        <v>5</v>
      </c>
      <c r="M20" s="125">
        <f>SUM(K20:L20)</f>
        <v>47</v>
      </c>
      <c r="N20" s="123">
        <f>I20*100/M20-100</f>
        <v>-8.510638297872347</v>
      </c>
      <c r="O20" s="126">
        <f>I20-M20</f>
        <v>-4</v>
      </c>
    </row>
    <row r="21" spans="2:15" ht="15">
      <c r="B21" s="118" t="s">
        <v>38</v>
      </c>
      <c r="C21" s="119">
        <f>SUM(total!E529:E544)</f>
        <v>16</v>
      </c>
      <c r="D21" s="140">
        <f>SUM(total!C529:C544)</f>
        <v>5</v>
      </c>
      <c r="E21" s="120">
        <f t="shared" si="1"/>
        <v>31.25</v>
      </c>
      <c r="F21" s="125">
        <v>7644</v>
      </c>
      <c r="G21" s="121">
        <f t="shared" si="2"/>
        <v>16</v>
      </c>
      <c r="H21" s="141">
        <v>0</v>
      </c>
      <c r="I21" s="140">
        <f>COUNT(total!G529:AE544)</f>
        <v>16</v>
      </c>
      <c r="J21" s="122">
        <f t="shared" si="0"/>
        <v>477.75</v>
      </c>
      <c r="K21" s="123">
        <f t="shared" si="3"/>
        <v>16</v>
      </c>
      <c r="L21" s="124">
        <f t="shared" si="4"/>
        <v>5</v>
      </c>
      <c r="M21" s="125">
        <f t="shared" si="5"/>
        <v>21</v>
      </c>
      <c r="N21" s="123">
        <f t="shared" si="6"/>
        <v>-23.80952380952381</v>
      </c>
      <c r="O21" s="126">
        <f t="shared" si="7"/>
        <v>-5</v>
      </c>
    </row>
    <row r="22" spans="2:15" ht="15">
      <c r="B22" s="118" t="s">
        <v>39</v>
      </c>
      <c r="C22" s="119">
        <f>SUM(total!E550:E562)</f>
        <v>13</v>
      </c>
      <c r="D22" s="140">
        <f>SUM(total!C550:C562)</f>
        <v>0</v>
      </c>
      <c r="E22" s="120">
        <f t="shared" si="1"/>
        <v>0</v>
      </c>
      <c r="F22" s="125">
        <v>6620</v>
      </c>
      <c r="G22" s="121">
        <f t="shared" si="2"/>
        <v>13</v>
      </c>
      <c r="H22" s="141">
        <v>0</v>
      </c>
      <c r="I22" s="140">
        <f>COUNT(total!G550:AE562)</f>
        <v>13</v>
      </c>
      <c r="J22" s="122">
        <f t="shared" si="0"/>
        <v>509.2307692307692</v>
      </c>
      <c r="K22" s="123">
        <f t="shared" si="3"/>
        <v>13</v>
      </c>
      <c r="L22" s="124">
        <f t="shared" si="4"/>
        <v>0</v>
      </c>
      <c r="M22" s="125">
        <f t="shared" si="5"/>
        <v>13</v>
      </c>
      <c r="N22" s="123">
        <f t="shared" si="6"/>
        <v>0</v>
      </c>
      <c r="O22" s="126">
        <f t="shared" si="7"/>
        <v>0</v>
      </c>
    </row>
    <row r="23" spans="2:15" ht="15">
      <c r="B23" s="118" t="s">
        <v>40</v>
      </c>
      <c r="C23" s="119">
        <f>SUM(total!E568:E593)</f>
        <v>26</v>
      </c>
      <c r="D23" s="140">
        <f>SUM(total!C568:C593)</f>
        <v>7</v>
      </c>
      <c r="E23" s="120">
        <f t="shared" si="1"/>
        <v>26.923076923076923</v>
      </c>
      <c r="F23" s="125">
        <v>10960</v>
      </c>
      <c r="G23" s="121">
        <f t="shared" si="2"/>
        <v>26</v>
      </c>
      <c r="H23" s="141">
        <v>0</v>
      </c>
      <c r="I23" s="140">
        <f>COUNT(total!G568:AE593)</f>
        <v>26</v>
      </c>
      <c r="J23" s="122">
        <f t="shared" si="0"/>
        <v>421.53846153846155</v>
      </c>
      <c r="K23" s="123">
        <f t="shared" si="3"/>
        <v>26</v>
      </c>
      <c r="L23" s="124">
        <f t="shared" si="4"/>
        <v>7</v>
      </c>
      <c r="M23" s="125">
        <f t="shared" si="5"/>
        <v>33</v>
      </c>
      <c r="N23" s="123">
        <f t="shared" si="6"/>
        <v>-21.212121212121218</v>
      </c>
      <c r="O23" s="126">
        <f t="shared" si="7"/>
        <v>-7</v>
      </c>
    </row>
    <row r="24" spans="2:15" ht="15">
      <c r="B24" s="118" t="s">
        <v>41</v>
      </c>
      <c r="C24" s="119">
        <f>SUM(total!E599:E624)</f>
        <v>26</v>
      </c>
      <c r="D24" s="140">
        <f>SUM(total!C599:C624)</f>
        <v>5</v>
      </c>
      <c r="E24" s="120">
        <f t="shared" si="1"/>
        <v>19.23076923076923</v>
      </c>
      <c r="F24" s="125">
        <v>12739</v>
      </c>
      <c r="G24" s="121">
        <f t="shared" si="2"/>
        <v>26</v>
      </c>
      <c r="H24" s="141">
        <v>4</v>
      </c>
      <c r="I24" s="140">
        <f>COUNT(total!G599:AE624)</f>
        <v>32</v>
      </c>
      <c r="J24" s="122">
        <f t="shared" si="0"/>
        <v>398.09375</v>
      </c>
      <c r="K24" s="123">
        <f t="shared" si="3"/>
        <v>26</v>
      </c>
      <c r="L24" s="124">
        <f t="shared" si="4"/>
        <v>5</v>
      </c>
      <c r="M24" s="125">
        <f t="shared" si="5"/>
        <v>31</v>
      </c>
      <c r="N24" s="123">
        <f t="shared" si="6"/>
        <v>3.225806451612897</v>
      </c>
      <c r="O24" s="126">
        <f t="shared" si="7"/>
        <v>1</v>
      </c>
    </row>
    <row r="25" spans="2:15" ht="15">
      <c r="B25" s="118" t="s">
        <v>48</v>
      </c>
      <c r="C25" s="119">
        <f>SUM(total!E630:E644)</f>
        <v>15</v>
      </c>
      <c r="D25" s="140">
        <f>SUM(total!C630:C643)</f>
        <v>2</v>
      </c>
      <c r="E25" s="120">
        <f t="shared" si="1"/>
        <v>13.333333333333334</v>
      </c>
      <c r="F25" s="125">
        <v>0</v>
      </c>
      <c r="G25" s="121">
        <f t="shared" si="2"/>
        <v>15</v>
      </c>
      <c r="H25" s="141">
        <v>0</v>
      </c>
      <c r="I25" s="140">
        <f>COUNT(total!G630:AE644)</f>
        <v>0</v>
      </c>
      <c r="J25" s="122">
        <v>0</v>
      </c>
      <c r="K25" s="123">
        <f t="shared" si="3"/>
        <v>15</v>
      </c>
      <c r="L25" s="124">
        <f t="shared" si="4"/>
        <v>2</v>
      </c>
      <c r="M25" s="125">
        <f t="shared" si="5"/>
        <v>17</v>
      </c>
      <c r="N25" s="123">
        <f t="shared" si="6"/>
        <v>-100</v>
      </c>
      <c r="O25" s="126">
        <f t="shared" si="7"/>
        <v>-17</v>
      </c>
    </row>
    <row r="26" spans="2:15" ht="15.75" thickBot="1">
      <c r="B26" s="118" t="s">
        <v>44</v>
      </c>
      <c r="C26" s="119">
        <f>SUM(total!E650:E668)</f>
        <v>19</v>
      </c>
      <c r="D26" s="140">
        <f>SUM(total!C650:C668)</f>
        <v>8</v>
      </c>
      <c r="E26" s="120">
        <f t="shared" si="1"/>
        <v>42.10526315789474</v>
      </c>
      <c r="F26" s="125">
        <v>8465</v>
      </c>
      <c r="G26" s="121">
        <f t="shared" si="2"/>
        <v>19</v>
      </c>
      <c r="H26" s="141">
        <f>+I26-G26</f>
        <v>0</v>
      </c>
      <c r="I26" s="140">
        <f>COUNT(total!G650:AE668)</f>
        <v>19</v>
      </c>
      <c r="J26" s="122">
        <f t="shared" si="0"/>
        <v>445.5263157894737</v>
      </c>
      <c r="K26" s="123">
        <f t="shared" si="3"/>
        <v>19</v>
      </c>
      <c r="L26" s="124">
        <f t="shared" si="4"/>
        <v>8</v>
      </c>
      <c r="M26" s="125">
        <f t="shared" si="5"/>
        <v>27</v>
      </c>
      <c r="N26" s="123">
        <f t="shared" si="6"/>
        <v>-29.629629629629633</v>
      </c>
      <c r="O26" s="126">
        <f t="shared" si="7"/>
        <v>-8</v>
      </c>
    </row>
    <row r="27" spans="3:15" ht="15.75" thickBot="1">
      <c r="C27" s="152">
        <f>SUM(C8:C26)</f>
        <v>562</v>
      </c>
      <c r="D27" s="153">
        <f>SUM(D8:D26)</f>
        <v>136</v>
      </c>
      <c r="E27" s="151">
        <f>AVERAGE(E8:E26)</f>
        <v>23.214603401252525</v>
      </c>
      <c r="F27" s="150">
        <f>SUM(F8:F26)</f>
        <v>240880</v>
      </c>
      <c r="G27" s="154">
        <f>SUM(G8:G26)</f>
        <v>562</v>
      </c>
      <c r="H27" s="154">
        <f>SUM(H8:H26)</f>
        <v>85</v>
      </c>
      <c r="I27" s="152">
        <f>SUM(I8:I26)</f>
        <v>555</v>
      </c>
      <c r="J27" s="127">
        <f>AVERAGE(J8:J26)</f>
        <v>395.7523225716439</v>
      </c>
      <c r="K27" s="128">
        <f>SUM(K8:K26)</f>
        <v>562</v>
      </c>
      <c r="L27" s="129">
        <f>SUM(L8:L26)</f>
        <v>136</v>
      </c>
      <c r="M27" s="130">
        <f>SUM(M8:M26)</f>
        <v>698</v>
      </c>
      <c r="N27" s="129">
        <f>AVERAGE(N8:N26)</f>
        <v>-24.004640484538818</v>
      </c>
      <c r="O27" s="130">
        <f>SUM(O8:O26)</f>
        <v>-143</v>
      </c>
    </row>
  </sheetData>
  <printOptions/>
  <pageMargins left="0.75" right="0.75" top="1" bottom="1" header="0" footer="0"/>
  <pageSetup horizontalDpi="300" verticalDpi="300" orientation="landscape" paperSize="9" r:id="rId4"/>
  <drawing r:id="rId3"/>
  <legacyDrawing r:id="rId2"/>
  <oleObjects>
    <oleObject progId="Word.Document.8" shapeId="431030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697</dc:title>
  <dc:subject>Recollida Juny Maresme</dc:subject>
  <dc:creator>RECUMAS, SL</dc:creator>
  <cp:keywords/>
  <dc:description/>
  <cp:lastModifiedBy>División Agua y Saneamiento</cp:lastModifiedBy>
  <cp:lastPrinted>2006-10-30T13:06:44Z</cp:lastPrinted>
  <dcterms:created xsi:type="dcterms:W3CDTF">1998-11-18T16:05:58Z</dcterms:created>
  <dcterms:modified xsi:type="dcterms:W3CDTF">2006-10-25T08:09:54Z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